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cbsb.sharepoint.com/sites/DocumentoSede/Documentos Compartilhados/COINFRA/DIVINO/06_Termo_de_referencia/AR CONDICIONADO - PRES DUTRA/"/>
    </mc:Choice>
  </mc:AlternateContent>
  <xr:revisionPtr revIDLastSave="637" documentId="8_{EFABA1EE-1EBB-49BC-B55B-FF8DD648D81A}" xr6:coauthVersionLast="47" xr6:coauthVersionMax="47" xr10:uidLastSave="{C3CD6B5A-4F6E-4489-971E-857770887A60}"/>
  <bookViews>
    <workbookView xWindow="-120" yWindow="-120" windowWidth="24240" windowHeight="13020" activeTab="1" xr2:uid="{857A49E1-B73C-47BC-B09A-F952D8032415}"/>
  </bookViews>
  <sheets>
    <sheet name="PLANILHA" sheetId="1" r:id="rId1"/>
    <sheet name="BDI" sheetId="2" r:id="rId2"/>
    <sheet name="Planilha1" sheetId="3" state="hidden" r:id="rId3"/>
  </sheets>
  <externalReferences>
    <externalReference r:id="rId4"/>
  </externalReferences>
  <definedNames>
    <definedName name="_xlnm.Print_Area" localSheetId="0">PLANILHA!$A$1:$I$292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9" i="1" l="1"/>
  <c r="E275" i="1"/>
  <c r="E272" i="1"/>
  <c r="E236" i="1"/>
  <c r="E222" i="1"/>
  <c r="E213" i="1"/>
  <c r="E88" i="1"/>
  <c r="E75" i="1"/>
  <c r="E57" i="1"/>
  <c r="I285" i="1"/>
  <c r="I287" i="1"/>
  <c r="I288" i="1"/>
  <c r="I289" i="1"/>
  <c r="I290" i="1"/>
  <c r="I286" i="1"/>
  <c r="H287" i="1"/>
  <c r="H288" i="1"/>
  <c r="H289" i="1"/>
  <c r="H290" i="1"/>
  <c r="H286" i="1"/>
  <c r="H280" i="1"/>
  <c r="I280" i="1" s="1"/>
  <c r="I281" i="1"/>
  <c r="I282" i="1"/>
  <c r="I283" i="1"/>
  <c r="I284" i="1"/>
  <c r="H281" i="1"/>
  <c r="H282" i="1"/>
  <c r="H283" i="1"/>
  <c r="H284" i="1"/>
  <c r="G279" i="1"/>
  <c r="G275" i="1" s="1"/>
  <c r="G272" i="1" s="1"/>
  <c r="F279" i="1"/>
  <c r="I277" i="1"/>
  <c r="I278" i="1"/>
  <c r="I276" i="1"/>
  <c r="H277" i="1"/>
  <c r="H278" i="1"/>
  <c r="H276" i="1"/>
  <c r="F275" i="1"/>
  <c r="F272" i="1" s="1"/>
  <c r="I274" i="1"/>
  <c r="H274" i="1"/>
  <c r="I273" i="1"/>
  <c r="H273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I237" i="1"/>
  <c r="H237" i="1"/>
  <c r="G236" i="1"/>
  <c r="F236" i="1"/>
  <c r="H234" i="1"/>
  <c r="I234" i="1" s="1"/>
  <c r="H232" i="1"/>
  <c r="I232" i="1" s="1"/>
  <c r="H235" i="1"/>
  <c r="I235" i="1" s="1"/>
  <c r="I224" i="1"/>
  <c r="I225" i="1"/>
  <c r="I226" i="1"/>
  <c r="I227" i="1"/>
  <c r="I228" i="1"/>
  <c r="I229" i="1"/>
  <c r="I230" i="1"/>
  <c r="I231" i="1"/>
  <c r="I233" i="1"/>
  <c r="H224" i="1"/>
  <c r="H225" i="1"/>
  <c r="H226" i="1"/>
  <c r="H227" i="1"/>
  <c r="H228" i="1"/>
  <c r="H229" i="1"/>
  <c r="H230" i="1"/>
  <c r="H231" i="1"/>
  <c r="H233" i="1"/>
  <c r="I223" i="1"/>
  <c r="H223" i="1"/>
  <c r="G222" i="1"/>
  <c r="F222" i="1"/>
  <c r="I215" i="1"/>
  <c r="I216" i="1"/>
  <c r="I217" i="1"/>
  <c r="I218" i="1"/>
  <c r="I219" i="1"/>
  <c r="I220" i="1"/>
  <c r="I221" i="1"/>
  <c r="H215" i="1"/>
  <c r="H216" i="1"/>
  <c r="H217" i="1"/>
  <c r="H218" i="1"/>
  <c r="H219" i="1"/>
  <c r="H220" i="1"/>
  <c r="H221" i="1"/>
  <c r="I214" i="1"/>
  <c r="I213" i="1" s="1"/>
  <c r="H214" i="1"/>
  <c r="G213" i="1"/>
  <c r="F213" i="1"/>
  <c r="I88" i="1"/>
  <c r="H88" i="1"/>
  <c r="G88" i="1"/>
  <c r="F88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89" i="1"/>
  <c r="I89" i="1" s="1"/>
  <c r="G75" i="1"/>
  <c r="F75" i="1"/>
  <c r="I77" i="1"/>
  <c r="I79" i="1"/>
  <c r="I80" i="1"/>
  <c r="I82" i="1"/>
  <c r="I85" i="1"/>
  <c r="I87" i="1"/>
  <c r="I76" i="1"/>
  <c r="H77" i="1"/>
  <c r="H78" i="1"/>
  <c r="H75" i="1" s="1"/>
  <c r="H79" i="1"/>
  <c r="H80" i="1"/>
  <c r="H81" i="1"/>
  <c r="I81" i="1" s="1"/>
  <c r="H82" i="1"/>
  <c r="H83" i="1"/>
  <c r="I83" i="1" s="1"/>
  <c r="H84" i="1"/>
  <c r="I84" i="1" s="1"/>
  <c r="H85" i="1"/>
  <c r="H86" i="1"/>
  <c r="I86" i="1" s="1"/>
  <c r="H87" i="1"/>
  <c r="H76" i="1"/>
  <c r="G57" i="1"/>
  <c r="F57" i="1"/>
  <c r="I59" i="1"/>
  <c r="I62" i="1"/>
  <c r="I63" i="1"/>
  <c r="I65" i="1"/>
  <c r="I67" i="1"/>
  <c r="I70" i="1"/>
  <c r="I73" i="1"/>
  <c r="I58" i="1"/>
  <c r="H59" i="1"/>
  <c r="H60" i="1"/>
  <c r="I60" i="1" s="1"/>
  <c r="H61" i="1"/>
  <c r="I61" i="1" s="1"/>
  <c r="H62" i="1"/>
  <c r="H63" i="1"/>
  <c r="H64" i="1"/>
  <c r="I64" i="1" s="1"/>
  <c r="H65" i="1"/>
  <c r="H66" i="1"/>
  <c r="I66" i="1" s="1"/>
  <c r="H67" i="1"/>
  <c r="H68" i="1"/>
  <c r="I68" i="1" s="1"/>
  <c r="H69" i="1"/>
  <c r="I69" i="1" s="1"/>
  <c r="H70" i="1"/>
  <c r="H71" i="1"/>
  <c r="I71" i="1" s="1"/>
  <c r="H72" i="1"/>
  <c r="I72" i="1" s="1"/>
  <c r="H73" i="1"/>
  <c r="H74" i="1"/>
  <c r="I74" i="1" s="1"/>
  <c r="H58" i="1"/>
  <c r="H57" i="1" s="1"/>
  <c r="G37" i="1"/>
  <c r="F37" i="1"/>
  <c r="I39" i="1"/>
  <c r="I46" i="1"/>
  <c r="I47" i="1"/>
  <c r="I54" i="1"/>
  <c r="I55" i="1"/>
  <c r="H39" i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H47" i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H55" i="1"/>
  <c r="H56" i="1"/>
  <c r="I56" i="1" s="1"/>
  <c r="H38" i="1"/>
  <c r="I38" i="1" s="1"/>
  <c r="G30" i="1"/>
  <c r="F30" i="1"/>
  <c r="I34" i="1"/>
  <c r="I35" i="1"/>
  <c r="I31" i="1"/>
  <c r="H32" i="1"/>
  <c r="I32" i="1" s="1"/>
  <c r="H33" i="1"/>
  <c r="I33" i="1" s="1"/>
  <c r="H34" i="1"/>
  <c r="H35" i="1"/>
  <c r="H36" i="1"/>
  <c r="I36" i="1" s="1"/>
  <c r="H31" i="1"/>
  <c r="I28" i="1"/>
  <c r="I27" i="1"/>
  <c r="I26" i="1"/>
  <c r="I25" i="1"/>
  <c r="I24" i="1"/>
  <c r="I23" i="1"/>
  <c r="I22" i="1"/>
  <c r="H28" i="1"/>
  <c r="H27" i="1"/>
  <c r="H26" i="1"/>
  <c r="H25" i="1"/>
  <c r="H24" i="1"/>
  <c r="H23" i="1"/>
  <c r="H22" i="1"/>
  <c r="I10" i="1"/>
  <c r="I12" i="1"/>
  <c r="I13" i="1"/>
  <c r="I14" i="1"/>
  <c r="I15" i="1"/>
  <c r="I16" i="1"/>
  <c r="I17" i="1"/>
  <c r="I18" i="1"/>
  <c r="I19" i="1"/>
  <c r="I20" i="1"/>
  <c r="H12" i="1"/>
  <c r="H13" i="1"/>
  <c r="H14" i="1"/>
  <c r="H15" i="1"/>
  <c r="H16" i="1"/>
  <c r="H17" i="1"/>
  <c r="H18" i="1"/>
  <c r="H19" i="1"/>
  <c r="H20" i="1"/>
  <c r="I11" i="1"/>
  <c r="H11" i="1"/>
  <c r="H6" i="1"/>
  <c r="I6" i="1" s="1"/>
  <c r="H9" i="1"/>
  <c r="I9" i="1" s="1"/>
  <c r="H8" i="1"/>
  <c r="I8" i="1" s="1"/>
  <c r="H7" i="1"/>
  <c r="I7" i="1" s="1"/>
  <c r="F274" i="3"/>
  <c r="F273" i="3"/>
  <c r="F272" i="3"/>
  <c r="F269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1" i="3"/>
  <c r="F82" i="3"/>
  <c r="F81" i="3"/>
  <c r="F80" i="3"/>
  <c r="F79" i="3"/>
  <c r="F78" i="3"/>
  <c r="F77" i="3"/>
  <c r="F76" i="3"/>
  <c r="F75" i="3"/>
  <c r="F74" i="3"/>
  <c r="F73" i="3"/>
  <c r="F72" i="3"/>
  <c r="F71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I29" i="1" l="1"/>
  <c r="I291" i="1" s="1"/>
  <c r="I279" i="1"/>
  <c r="I275" i="1" s="1"/>
  <c r="I272" i="1" s="1"/>
  <c r="H279" i="1"/>
  <c r="H275" i="1" s="1"/>
  <c r="H272" i="1" s="1"/>
  <c r="H236" i="1"/>
  <c r="I236" i="1"/>
  <c r="I222" i="1"/>
  <c r="H222" i="1"/>
  <c r="H213" i="1"/>
  <c r="E30" i="1"/>
  <c r="E37" i="1"/>
  <c r="I37" i="1"/>
  <c r="I30" i="1" s="1"/>
  <c r="H37" i="1"/>
  <c r="H30" i="1" s="1"/>
  <c r="I78" i="1"/>
  <c r="I75" i="1" s="1"/>
  <c r="I57" i="1"/>
  <c r="I21" i="1"/>
  <c r="I5" i="1"/>
  <c r="H2" i="1"/>
  <c r="C17" i="2"/>
  <c r="F235" i="1"/>
  <c r="F273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58" i="1"/>
  <c r="F45" i="1"/>
  <c r="F269" i="1"/>
  <c r="F246" i="1"/>
  <c r="F238" i="1"/>
  <c r="F239" i="1"/>
  <c r="F240" i="1"/>
  <c r="F241" i="1"/>
  <c r="F242" i="1"/>
  <c r="F243" i="1"/>
  <c r="F244" i="1"/>
  <c r="F245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70" i="1"/>
  <c r="F271" i="1"/>
  <c r="F76" i="1"/>
  <c r="F77" i="1"/>
  <c r="F78" i="1"/>
  <c r="F79" i="1"/>
  <c r="F80" i="1"/>
  <c r="F81" i="1"/>
  <c r="F82" i="1"/>
  <c r="F83" i="1"/>
  <c r="F84" i="1"/>
  <c r="F85" i="1"/>
  <c r="F86" i="1"/>
  <c r="F87" i="1"/>
  <c r="F276" i="1"/>
  <c r="F277" i="1"/>
  <c r="F278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237" i="1"/>
  <c r="F53" i="1" l="1"/>
  <c r="F74" i="1" s="1"/>
  <c r="F55" i="1"/>
  <c r="F54" i="1"/>
  <c r="F56" i="1"/>
</calcChain>
</file>

<file path=xl/sharedStrings.xml><?xml version="1.0" encoding="utf-8"?>
<sst xmlns="http://schemas.openxmlformats.org/spreadsheetml/2006/main" count="1674" uniqueCount="604">
  <si>
    <t>ITEM</t>
  </si>
  <si>
    <t>CÓDIGO</t>
  </si>
  <si>
    <t>BANCO</t>
  </si>
  <si>
    <t>DESCRIÇÃO</t>
  </si>
  <si>
    <t>UND</t>
  </si>
  <si>
    <t>QUANT.</t>
  </si>
  <si>
    <t>VALOR UNIT</t>
  </si>
  <si>
    <t>VALOR COM BDI</t>
  </si>
  <si>
    <t>TOTAL</t>
  </si>
  <si>
    <t>BDI</t>
  </si>
  <si>
    <t>SERVIÇOS ADMINISTRATIVOS</t>
  </si>
  <si>
    <t>PROJETOS EXECUTIVOS</t>
  </si>
  <si>
    <t>2.1</t>
  </si>
  <si>
    <t>2.2</t>
  </si>
  <si>
    <t>2.3</t>
  </si>
  <si>
    <t>2.4</t>
  </si>
  <si>
    <t>2.5</t>
  </si>
  <si>
    <t>2.6</t>
  </si>
  <si>
    <t>PROJETO EXECUTIVO AR-CONDICIONADO</t>
  </si>
  <si>
    <t>VB</t>
  </si>
  <si>
    <t>PROJETO EXECUTIVO RENOVAÇÃO DE AR</t>
  </si>
  <si>
    <t>PROJETO EXECUTIVO CIVIL</t>
  </si>
  <si>
    <t>PROJETO EXECUTIVO HIDRAULICO</t>
  </si>
  <si>
    <t>PROJETO EXECUTIVO ELÉTRICO</t>
  </si>
  <si>
    <t>1.1</t>
  </si>
  <si>
    <t>1.2</t>
  </si>
  <si>
    <t>1.3</t>
  </si>
  <si>
    <t>1.4</t>
  </si>
  <si>
    <t>PROPOSTA ORÇAMENTARIA DA CLIMATIZAÇÃO DO SESC PRESIDENTE DUTRA</t>
  </si>
  <si>
    <t>PLANILHA DE COMPOSIÇÃO DE BONIFICAÇÃO E DESPESAS INDIRETAS - BDI</t>
  </si>
  <si>
    <t>PROJETO EXECUTIVO DE AUTOMAÇÃO</t>
  </si>
  <si>
    <t>ANOTAÇÃO DE RESPONSABILIDADE TÉCNICA - PROJETO E EXECUÇÃO</t>
  </si>
  <si>
    <t>UNID</t>
  </si>
  <si>
    <t>CONFEA</t>
  </si>
  <si>
    <t>ENGENHEIRO COM ENCARGOS COMPLEMENTARES</t>
  </si>
  <si>
    <t>MÊS</t>
  </si>
  <si>
    <t>ENCARREGADO COM ENCARGOS COMPLEMENTARES</t>
  </si>
  <si>
    <t>CANTEIRO DE OBRA - MOBILIZAÇÃO E DESMOBILIZAÇÃO</t>
  </si>
  <si>
    <t>CONJUNTO DE EQUIPAMENTO DE PROTEÇÃO - EPI E EPC</t>
  </si>
  <si>
    <t>PLANEJAMENTO EXECUTIVO DA OBRA - FORMATO GANTT</t>
  </si>
  <si>
    <t>2.7</t>
  </si>
  <si>
    <t>3.1</t>
  </si>
  <si>
    <t>3.2</t>
  </si>
  <si>
    <t>3.3</t>
  </si>
  <si>
    <t>FORNECIMENTO E INSTALAÇÃO DA PLACA DE OBRA  CONFORME ORIENTAÇÃO</t>
  </si>
  <si>
    <t>3.4</t>
  </si>
  <si>
    <t>3.5</t>
  </si>
  <si>
    <t>3.7</t>
  </si>
  <si>
    <t>SERVIÇOS ESPECÍFICOS</t>
  </si>
  <si>
    <t>DEMOLIÇÕES, REMOÇÕES E LIMPEZA</t>
  </si>
  <si>
    <t>4.1</t>
  </si>
  <si>
    <t>PLOTAGEM</t>
  </si>
  <si>
    <t>2.8</t>
  </si>
  <si>
    <t>SERVIÇOS PRELIMINARES</t>
  </si>
  <si>
    <t>3.8</t>
  </si>
  <si>
    <t>SEGUROS DE OBRA</t>
  </si>
  <si>
    <t>REMOÇÃO DE AR-CONDICIONADO EXISTENTE</t>
  </si>
  <si>
    <t>REMOÇÃO DE INFRAESTRUTURAS DO AR-CONDICIONADO EXISTENTE.</t>
  </si>
  <si>
    <t>REMOÇÃO DE FORRO DE GESSO</t>
  </si>
  <si>
    <t>REMOÇÃO DE ALVENARIA</t>
  </si>
  <si>
    <t>FURO EM LAJE</t>
  </si>
  <si>
    <t>4.1.1</t>
  </si>
  <si>
    <t>4.1.2</t>
  </si>
  <si>
    <t>4.1.3</t>
  </si>
  <si>
    <t>4.1.4</t>
  </si>
  <si>
    <t>4.1.5</t>
  </si>
  <si>
    <t>4.2</t>
  </si>
  <si>
    <t>4.2.1</t>
  </si>
  <si>
    <t>4.2.2</t>
  </si>
  <si>
    <t>4.2.3</t>
  </si>
  <si>
    <t>4.3</t>
  </si>
  <si>
    <t>4.3.1</t>
  </si>
  <si>
    <t>4.3.2</t>
  </si>
  <si>
    <t>4.4</t>
  </si>
  <si>
    <t>4.4.1</t>
  </si>
  <si>
    <t>4.4.2</t>
  </si>
  <si>
    <t>4.4.3</t>
  </si>
  <si>
    <t>4.4.4</t>
  </si>
  <si>
    <t>4.4.5</t>
  </si>
  <si>
    <t>4.5</t>
  </si>
  <si>
    <t>SERVIÇOS COMPLEMENTARES</t>
  </si>
  <si>
    <t>ÁREA TÉCNICA CONDENSADORAS</t>
  </si>
  <si>
    <t>LIMPEZA</t>
  </si>
  <si>
    <t>ENSAIOS E TESTES</t>
  </si>
  <si>
    <t>5.1</t>
  </si>
  <si>
    <t>5.2</t>
  </si>
  <si>
    <t>5.3</t>
  </si>
  <si>
    <t>5.4</t>
  </si>
  <si>
    <t>5.5</t>
  </si>
  <si>
    <t>TAPUMES - MOBILIZAÇÃO E DESMOBILIZAÇÃO</t>
  </si>
  <si>
    <t>SINALIZAÇÕES - MOBILIZAÇÃO E DESMOBILIZAÇÃO</t>
  </si>
  <si>
    <t>ANDAIMES E PLATAFORMAS - MOBILIZAÇÃO E DESMOBILIZAÇÃO</t>
  </si>
  <si>
    <t>TRANSPORTE VERTICAL - MOBILIZAÇÃO E DESMOBILIZAÇÃO</t>
  </si>
  <si>
    <t>FORNECIMENTO E INSTALAÇÃO DO SISTEMA DE ATERRAMENTO</t>
  </si>
  <si>
    <t>PROJETO EXECUTIVO DE ATERRAMENTO</t>
  </si>
  <si>
    <t>2.9</t>
  </si>
  <si>
    <t>PROJETO EXECUTIVO REDE DE DUTOS</t>
  </si>
  <si>
    <t>2.10</t>
  </si>
  <si>
    <t>SINAPI</t>
  </si>
  <si>
    <t>Giroval 557x150</t>
  </si>
  <si>
    <t>m</t>
  </si>
  <si>
    <t>Giroval 580x250</t>
  </si>
  <si>
    <t>Giroval 715x150</t>
  </si>
  <si>
    <t>Giroval 609x200</t>
  </si>
  <si>
    <t>Giroval 771x200</t>
  </si>
  <si>
    <t>Giroval 960x150</t>
  </si>
  <si>
    <t>Giroval 1041x150</t>
  </si>
  <si>
    <t>Giroval 1064x250</t>
  </si>
  <si>
    <t>Giroval 1150x300</t>
  </si>
  <si>
    <t>Curva de 90º giroval 557x150</t>
  </si>
  <si>
    <t>pç</t>
  </si>
  <si>
    <t>Curva de 90º giroval 609x200</t>
  </si>
  <si>
    <t>Curva de 90º giroval 715x150</t>
  </si>
  <si>
    <t>Curva de 90º giroval 771x200</t>
  </si>
  <si>
    <t>Curva de 90º giroval 1041x150</t>
  </si>
  <si>
    <t>Redução giroval concentrica 771x200, para 609x200</t>
  </si>
  <si>
    <t>Redução giroval concentrica 960x150, para 715x150</t>
  </si>
  <si>
    <t>Redução giroval concentrica 1041x200, para 609x150</t>
  </si>
  <si>
    <t>Redução giroval exentrica 1065x250, para 580x250</t>
  </si>
  <si>
    <t>Transformação central giroval 715x150, para girotubo Ø 250</t>
  </si>
  <si>
    <t>Transformação central giroval 557x150, para girotubo Ø 200</t>
  </si>
  <si>
    <t>Transformação central giroval 609x200, para girotubo Ø 225</t>
  </si>
  <si>
    <t>Transformação central giroval 1150x300, para duto retangular 1200x300</t>
  </si>
  <si>
    <t>Tampa para duto giroval 557x150</t>
  </si>
  <si>
    <t>Tampa para duto giroval 609x200</t>
  </si>
  <si>
    <t>Tampa para duto giroval 580x250</t>
  </si>
  <si>
    <t>Tampa para duto giroval 1150x300</t>
  </si>
  <si>
    <t>Saida de giroval 557x150, para grelha com base plana, 225x75</t>
  </si>
  <si>
    <t>Saida de giroval 557x150, para grelha com base plana, 225x125</t>
  </si>
  <si>
    <t>Saida de giroval 609x200, para grelha com base plana, 225x75</t>
  </si>
  <si>
    <t>Saida de giroval 609x200, para grelha com base plana, 425x75</t>
  </si>
  <si>
    <t>Saida de giroval 609x200, para grelha com base plana, 625x125</t>
  </si>
  <si>
    <t>Saida de giroval 609x200, para grelha com base plana, 825x75</t>
  </si>
  <si>
    <t>Saida de giroval 715x150, para grelha com base plana, 625x125</t>
  </si>
  <si>
    <t>Saida de giroval 771x200, para grelha com base plana, 225x125</t>
  </si>
  <si>
    <t>Saida de giroval 960x150, para grelha com base plana, 225x75</t>
  </si>
  <si>
    <t>Saida de giroval 960x150, para grelha com base plana, 425x75</t>
  </si>
  <si>
    <t>Saida de giroval 1041x150, para grelha com base plana, 225x75</t>
  </si>
  <si>
    <t>Saida de giroval 580x250, para grelha com base plana, 426x165</t>
  </si>
  <si>
    <t>Saida de giroval 1064x250, para grelha com base plana, 426x165</t>
  </si>
  <si>
    <t>Saida de giroval 1150x300, para grelha com base plana, 426x165</t>
  </si>
  <si>
    <t>Saida de duto lateral giroval de 557x150 para giroval 557x150</t>
  </si>
  <si>
    <t>Saida de duto lateral giroval de 1150x300 para giroval1064x250</t>
  </si>
  <si>
    <t>p´ç</t>
  </si>
  <si>
    <t>Saida de duto lateral giroval de 609x200 para girotubo Ø200</t>
  </si>
  <si>
    <t>Saida de duto lateral giroval de 557x150 para girotubo Ø200</t>
  </si>
  <si>
    <t>Saida de duto lateral giroval de 1041x150 para girotubo Ø125</t>
  </si>
  <si>
    <t>Girotubo Ø100</t>
  </si>
  <si>
    <t>Girotubo Ø125</t>
  </si>
  <si>
    <t>Girotubo Ø150</t>
  </si>
  <si>
    <t>Girotubo Ø175</t>
  </si>
  <si>
    <t>Girotubo Ø200</t>
  </si>
  <si>
    <t>Girotubo Ø225</t>
  </si>
  <si>
    <t>Girotubo Ø250</t>
  </si>
  <si>
    <t>Girotubo Ø300</t>
  </si>
  <si>
    <t>Girotubo Ø350</t>
  </si>
  <si>
    <t>Curva girotubo de 90º, Ø 250</t>
  </si>
  <si>
    <t>Curva girotubo de 90º, Ø 225</t>
  </si>
  <si>
    <t>Curva girotubo de 90º, Ø 200</t>
  </si>
  <si>
    <t>Curva girotubo de 90º, Ø 150</t>
  </si>
  <si>
    <t>Curva girotubo de 90º, Ø 175</t>
  </si>
  <si>
    <t>Curva girotubo de 90º, Ø 300</t>
  </si>
  <si>
    <t>Curva girotubo de 45º, Ø 200</t>
  </si>
  <si>
    <t>Curva girotubo de 45º, Ø 300</t>
  </si>
  <si>
    <t>Saida lateral girotubo de Ø 100 para grelha com base plana 225x75</t>
  </si>
  <si>
    <t>Saida lateral girotubo de Ø 125 para grelha com base plana 225x75</t>
  </si>
  <si>
    <t>Saida lateral girotubo de Ø 150 para grelha com base plana 225x75</t>
  </si>
  <si>
    <t>Saida lateral girotubo de Ø 150 para grelha c/base plana 225x125</t>
  </si>
  <si>
    <t>Saida lateral girotubo de Ø 175 para grelha com base plana 225x75</t>
  </si>
  <si>
    <t>Saida lateral girotubo de Ø 175 para grelha c/base plana 625x125</t>
  </si>
  <si>
    <t>Saida lateral girotubo de Ø 200 para grelha com base plana 225x75</t>
  </si>
  <si>
    <t>Saida lateral girotubo de Ø 200 para grelha com base plana 325x75</t>
  </si>
  <si>
    <t>Saida lateral girotubo de Ø 200 para grelha com base plana 525x75</t>
  </si>
  <si>
    <t>Saida lateral girotubo de Ø 225 para grelha com base plana 525x75</t>
  </si>
  <si>
    <t>Saida lateral girotubo de Ø 225 para grelha com base plana 425x75</t>
  </si>
  <si>
    <t>Saida lateral girotubo de Ø 250 para grelha com base plana 225x75</t>
  </si>
  <si>
    <t>Saida lateral girotubo de Ø 250 para grelha com base plana 325x75</t>
  </si>
  <si>
    <t>Saida lateral girotubo de Ø 250 para grelha c/base plana 625x125</t>
  </si>
  <si>
    <t>Saida lateral girotubo de Ø 250 para grelha c/base plana 825x125</t>
  </si>
  <si>
    <t>Saida lateral girotubo de Ø 300 para grelha com base plana 325x75</t>
  </si>
  <si>
    <t>Saida lateral girotubo de Ø 300 para grelha com base plana 225x75</t>
  </si>
  <si>
    <t>Saida lateral girotubo de Ø 300 para grelha c/base plana 225x125</t>
  </si>
  <si>
    <t>Saida lateral girotubo de Ø 300 para grelha com base plana 525x75</t>
  </si>
  <si>
    <t>Saida lateral girotubo de Ø 300 para grelha c/base plana 1225x125</t>
  </si>
  <si>
    <t>Redução central girotubo Ø350xØ300</t>
  </si>
  <si>
    <t>Redução central girotubo Ø300xØ250</t>
  </si>
  <si>
    <t>Redução central girotubo Ø300xØ225</t>
  </si>
  <si>
    <t>Redução central girotubo Ø300xØ100</t>
  </si>
  <si>
    <t>Redução central girotubo Ø250xØ200</t>
  </si>
  <si>
    <t>Redução central girotubo Ø225xØ175</t>
  </si>
  <si>
    <t>Redução central girotubo Ø200xØ100</t>
  </si>
  <si>
    <t>Redução central girotubo Ø200xØ150</t>
  </si>
  <si>
    <t>Redução central girotubo Ø200xØ175</t>
  </si>
  <si>
    <t>Redução central girotubo Ø175xØ150</t>
  </si>
  <si>
    <t>Redução central girotubo Ø125xØ100</t>
  </si>
  <si>
    <t>Transformação girotubo de Ø100x quadrado 225x75</t>
  </si>
  <si>
    <t>Transformação girotubo de Ø150x quadrado 225x75</t>
  </si>
  <si>
    <t>Transformação girotubo de Ø150x quadrado 325x75</t>
  </si>
  <si>
    <t>Transformação girotubo de Ø200x quadra 225x75</t>
  </si>
  <si>
    <t>Transformação girotubo de Ø200x quadrado 325x75</t>
  </si>
  <si>
    <t>Transformação girotubo de Ø200x quadrado 5325x75</t>
  </si>
  <si>
    <t>Saida lateral girotubo de Ø150 para Ø150</t>
  </si>
  <si>
    <t>Saida lateral girotubo de Ø200 para Ø125</t>
  </si>
  <si>
    <t>Saida lateral girotubo de Ø200 para Ø150</t>
  </si>
  <si>
    <t>Saida lateral girotubo de Ø200 para Ø200</t>
  </si>
  <si>
    <t>Saida lateral girotubo de Ø250 para Ø200</t>
  </si>
  <si>
    <t>Saida lateral girotubo de Ø300 para Ø150</t>
  </si>
  <si>
    <t>Saida lateral girotubo de Ø300 para Ø300</t>
  </si>
  <si>
    <t>Saida lateral girotubo de Ø350 para Ø250</t>
  </si>
  <si>
    <t>Tampa para girotubo Ø 100</t>
  </si>
  <si>
    <t>Tampa para girotubo Ø 125</t>
  </si>
  <si>
    <t>Tampa para girotubo Ø 150</t>
  </si>
  <si>
    <t>Tampa para girotubo Ø 175</t>
  </si>
  <si>
    <t>Tampa para girotubo Ø 200</t>
  </si>
  <si>
    <t>Tampa para girotubo Ø 225</t>
  </si>
  <si>
    <t>Tampa para girotubo Ø 250</t>
  </si>
  <si>
    <t>Tampa para girotubo Ø 300</t>
  </si>
  <si>
    <t>Registro circular para girotubo Ø350</t>
  </si>
  <si>
    <t>Duto de chapa de aço galvanizada # 26</t>
  </si>
  <si>
    <t>Kg</t>
  </si>
  <si>
    <t>Duto de chapa de aço galvanizada # 24</t>
  </si>
  <si>
    <t>Duto de chapa de aço galvanizada # 22</t>
  </si>
  <si>
    <t>Duto de chapa de aço galvanizada # 20</t>
  </si>
  <si>
    <t>Duto Flexivel Ø 150mm</t>
  </si>
  <si>
    <t>Isolamento de duto de chapa de aço</t>
  </si>
  <si>
    <t>m²</t>
  </si>
  <si>
    <t>Tubo de PVC Ø 100mm</t>
  </si>
  <si>
    <t>Tubo de PVC Ø 150mm</t>
  </si>
  <si>
    <t>Tubo de PVC Ø 200mm</t>
  </si>
  <si>
    <t>Curva de 90º de PVC Ø 100mm</t>
  </si>
  <si>
    <t>Curva de 90º de PVC Ø 150mm</t>
  </si>
  <si>
    <t>Curva de 45º de PVC Ø 150mm</t>
  </si>
  <si>
    <t>Redução concentrica de PVC Ø150xØ125</t>
  </si>
  <si>
    <t>Cap para cano de PVC Ø150</t>
  </si>
  <si>
    <t>FORNECIMENTO E INSTALAÇÃO AR-CONDICIONADO</t>
  </si>
  <si>
    <t>FORNECIMENTO E INSTALAÇÃO  DE DUTOS VENTILAÇÃO MECÂNICA</t>
  </si>
  <si>
    <t>FORNECIMENTO E INSTALAÇÃO  DE DUTOS EXAUSTÃO MECÂNICA</t>
  </si>
  <si>
    <t>Tubo de PVC para dreno Ø 32</t>
  </si>
  <si>
    <t>Tubo de PVC para dreno Ø 50</t>
  </si>
  <si>
    <t>Tubo de PVC para dreno Ø 110</t>
  </si>
  <si>
    <t>Curva de 90º de PVC Ø 32mm</t>
  </si>
  <si>
    <t>Curva de 90º de PVC Ø 50mm</t>
  </si>
  <si>
    <t>Curva de 90º de PVC Ø 110mm</t>
  </si>
  <si>
    <t>Tê de 90º de PVC Ø 32mm</t>
  </si>
  <si>
    <t>Tê de 90º de PVC Ø 50mm</t>
  </si>
  <si>
    <t>Tê de 90º de PVC Ø 50x32mm</t>
  </si>
  <si>
    <t>Cap de PVC Ø 110mm</t>
  </si>
  <si>
    <t>FORNECIMENTO E INSTALAÇÃO  DA ESTRUTURA DE DRENAGEM</t>
  </si>
  <si>
    <t>PLENUM DE RETORNO 1800x800x850</t>
  </si>
  <si>
    <t>unid</t>
  </si>
  <si>
    <t>DUTO DE PROTREÇÃO DE ÁGUA DE CHUVA</t>
  </si>
  <si>
    <t>vb</t>
  </si>
  <si>
    <t>FORNECIMENTO E INSTALAÇÃO DE GRELHAS, VENEZIANAS E REGISTROS DE AR</t>
  </si>
  <si>
    <t>GRELHA DE INSUFLAMENTO REFERËNCIA TROX, MOD. VAT-AG 225x75</t>
  </si>
  <si>
    <t>GRELHA DE INSUFLAMENTO REFERËNCIA TROX, MOD. VAT-AG 225x125</t>
  </si>
  <si>
    <t>GRELHA DE INSUFLAMENTO REFERËNCIA TROX, MOD. VAT-AG 325x75</t>
  </si>
  <si>
    <t>REGISTRO DE REGULAGEM PARA VAZÃO DE AR, Ø 350mm</t>
  </si>
  <si>
    <t xml:space="preserve">GRELHA DE INSUFLAMENTO REFERËNCIA TROX, MOD. VAT-AG 1225x125 </t>
  </si>
  <si>
    <t xml:space="preserve">GRELHA DE INSUFLAMENTO REFERËNCIA TROX, MOD. VAT-AG 825x125 </t>
  </si>
  <si>
    <t>GRELHA DE INSUFLAMENTO REFERËNCIA TROX, MOD. VAT-AG 825x75</t>
  </si>
  <si>
    <t xml:space="preserve">GRELHA DE INSUFLAMENTO REFERËNCIA TROX, MOD. VAT-AG 625x125 </t>
  </si>
  <si>
    <t>GRELHA DE INSUFLAMENTO REFERËNCIA TROX, MOD. VAT-AG 425x75</t>
  </si>
  <si>
    <t>GRELHA DE INSUFLAMENTO REFERËNCIA TROX, MOD. VAT-AG 425x165</t>
  </si>
  <si>
    <t>GRELHA DE INSUFLAMENTO REFERËNCIA TROX, MOD. VAT-AG 525x75</t>
  </si>
  <si>
    <t>GRELHA DE EXAUSTÃO REFERËNCIA TROX, MOD. AT-AG 225x75</t>
  </si>
  <si>
    <t>GRELHA DE EXAUSTÃO REFERËNCIA TROX, MOD. AT-AG 225x125</t>
  </si>
  <si>
    <t>GRELHA DE EXAUSTÃO REFERËNCIA TROX, MOD. AT-AG 425x165</t>
  </si>
  <si>
    <t>GRELHA DE EXAUSTÃO REFERËNCIA TROX, MOD. AGS-T 225x125, COM MOLDURA DUPLA</t>
  </si>
  <si>
    <t>GRELHA DE EXAUSTÃO REFERËNCIA TROX, MOD. AGS-T 325x125, COM MOLDURA DUPLA</t>
  </si>
  <si>
    <t>GRELHA DE EXAUSTÃO REFERËNCIA TROX, MOD. AGS-T 425x165, COM MOLDURA DUPLA</t>
  </si>
  <si>
    <t>GRELHA DE EXAUSTÃO REFERËNCIA TROX, MOD. AGS-T 625x165, COM MOLDURA DUPLA</t>
  </si>
  <si>
    <t>GRELHA PLÁSTICA DE EXAUSTÃO REFERËNCIA SICFLUX, MOD. S-150</t>
  </si>
  <si>
    <t>GRELHA PLÁSTICA DE EXAUSTÃO REFERËNCIA SICFLUX, MOD. S-100</t>
  </si>
  <si>
    <t>GRELHA DE EXAUSTÃO REFERËNCIA TROX, MOD. AT-AG 325x125</t>
  </si>
  <si>
    <t xml:space="preserve">GRELHA DE EXAUSTÃO REFERËNCIA TROX, MOD. AT-AG 325x225 </t>
  </si>
  <si>
    <t>GRELHA DE EXAUSTÃO REFERËNCIA TROX, MOD. AGS-T 525x225, COM MOLDURA DUPLA</t>
  </si>
  <si>
    <t>GRELHA DE EXAUSTÃO REFERËNCIA TROX, MOD. AGS-T 625x225, COM MOLDURA DUPLA</t>
  </si>
  <si>
    <t>GRADE METÁLICA FIXA COM FUROS DE FIXAÇÃO, SICFLUX, MOD. GFM-T 250</t>
  </si>
  <si>
    <t>REGULADOR DE VAZÃO DE AR, SICFLUX, MOD. RVA 150</t>
  </si>
  <si>
    <t>REGISTRO PARA AR DE SOBRE PRESSÃO, TROX, MOD. KUL, 297x515</t>
  </si>
  <si>
    <t>REGISTRO DE REGULAGEM DE VAZÃO, TROX, MOD. RL-B, 200x205</t>
  </si>
  <si>
    <t xml:space="preserve">TOMADA DE AR EXTERIOR, TROX, MOD. VDF 597x397 </t>
  </si>
  <si>
    <t>DIFUSOR FRONTAL QUADRADO EM PERFIL DE ALUMÍNIO C/REGISTRO AG, TROX, MOD. ADLQ-AG, TAMANHO 5</t>
  </si>
  <si>
    <t>VENEZIANA EXTERIOR EM ALUMÍNIO EXTRUDADO, TROX, MOD. AWK, 797x797</t>
  </si>
  <si>
    <t>VENEZIANA EXTERIOR EM ALUMÍNIO EXTRUDADO, TROX, MOD. AWK, 997x597</t>
  </si>
  <si>
    <t>VENEZIANA PARA RETORNO DO AR, TROX, MOD. AWK 497x997</t>
  </si>
  <si>
    <t>VENEZIANA DE RETORNO, TROX, MOD. AWG, 397x997</t>
  </si>
  <si>
    <t>GRELHA DE PORTA , TROX, MOD. AGS-T 225x165, COM MOLDURA DUPLA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</si>
  <si>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</si>
  <si>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</si>
  <si>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</si>
  <si>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</si>
  <si>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</si>
  <si>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</si>
  <si>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</si>
  <si>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</si>
  <si>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4.5.9</t>
  </si>
  <si>
    <t>4.5.10</t>
  </si>
  <si>
    <t>4.5.11</t>
  </si>
  <si>
    <t>4.5.12</t>
  </si>
  <si>
    <t>4.5.13</t>
  </si>
  <si>
    <t>4.5.14</t>
  </si>
  <si>
    <t>4.5.15</t>
  </si>
  <si>
    <t>4.5.16</t>
  </si>
  <si>
    <t>4.5.17</t>
  </si>
  <si>
    <t>4.5.18</t>
  </si>
  <si>
    <t>4.5.19</t>
  </si>
  <si>
    <t>4.5.20</t>
  </si>
  <si>
    <t>4.5.21</t>
  </si>
  <si>
    <t>4.5.22</t>
  </si>
  <si>
    <t>4.5.23</t>
  </si>
  <si>
    <t>4.5.24</t>
  </si>
  <si>
    <t>4.5.25</t>
  </si>
  <si>
    <t>4.5.26</t>
  </si>
  <si>
    <t>4.5.27</t>
  </si>
  <si>
    <t>4.5.28</t>
  </si>
  <si>
    <t>4.5.29</t>
  </si>
  <si>
    <t>4.5.30</t>
  </si>
  <si>
    <t>4.5.31</t>
  </si>
  <si>
    <t>4.5.32</t>
  </si>
  <si>
    <t>4.5.33</t>
  </si>
  <si>
    <t>4.5.34</t>
  </si>
  <si>
    <t>4.5.35</t>
  </si>
  <si>
    <t>4.5.36</t>
  </si>
  <si>
    <t>FORNECIMENTO E INSTALAÇÃO DE EXAUSTOR E VENTILADOR</t>
  </si>
  <si>
    <t>EXAUSTOR PARA 180 m³/h, REFERËNCIA SICFLUX, MOD. MAXX S 125, PONTO DE FORÇA 80W/220V/1f/60Hz</t>
  </si>
  <si>
    <t>EXAUSTOR PARA 180 m³/h, REFERËNCIA SICFLUX, MOD. MEGA 34, PONTO DE FORÇA 50W/220V/1f/60Hz</t>
  </si>
  <si>
    <t>EXAUSTOR PARA 80 m³/h, REFERËNCIA SICFLUX, MOD. MEGA 10, PONTO DE FORÇA 20W/220V/1f/60Hz</t>
  </si>
  <si>
    <t>EXAUSTOR PARA 400 m³/h, REFERËNCIA SICFLUX, MOD. MAXX S 150, PONTO DE FORÇA 80W/220V/1f/60Hz</t>
  </si>
  <si>
    <t>EXAUSTOR PARA 1000 m³/h, REFERËNCIA SICFLUX, MOD. MAXX 200, PONTO DE FORÇA 100W/220V/1f/60Hz</t>
  </si>
  <si>
    <t>EXAUSTOR PARA 150 m³/h, REFERËNCIA SICFLUX, MOD. MEGA 25, PONTO DE FORÇA 40W/220V/1f/60Hz</t>
  </si>
  <si>
    <t>EXAUSTOR PARA 250 m³/h, REFERÊNCIA SICFLUX, MOD. MEGA 34, PONTO DE FORÇA 50W/220V/1f/60Hz</t>
  </si>
  <si>
    <t>VENTILADOR EXAUSTOR P/4.800m³/h, 25mmca, 0,75kW/220V/1F/60Hz, BERLINERLUFT, MOD. GTS 450 ARRANJO 9</t>
  </si>
  <si>
    <t>VENTILADOR EXAUSTOR P/3.000m³/h, 24mmca, 0,37kW/220V/1F/60Hz, BERLINERLUFT, MOD. GTS 400 ARRANJO 9</t>
  </si>
  <si>
    <t>VENTILADOR EXAUSTOR P/3.600m³/h, 24mmca, 0,55kW/220V/1F/60Hz, BERLINERLUFT, MOD. GTS 400 ARRANJO 9</t>
  </si>
  <si>
    <t>GABINETE DE VENTILAÇÃO P/16.800m³/h, 28mmca, 2,2kW/380V/3f/60Hz, BERLINERLUFT, MOD. BBL 630, COM FILTRO G4 E M5</t>
  </si>
  <si>
    <t>GABINETE DE VENTILAÇÃO P/5.000m³/h, 22mmca, 0,55kW/220V/1f/60Hz, BERLINERLUFT, MOD. BBL 450, COM FILTRO G4 E M5</t>
  </si>
  <si>
    <t>UNIDADE CONDENSADORA, LG, CAPACIDADE NOMINAL 9.000 BTU/h, MOD. USUQ092CSG3, PF=0,6kW/220V/1f/60Hz</t>
  </si>
  <si>
    <t>UNIDADE CONDENSADORA, LG, CAPACIDADE NOMINAL 18.000 BTU/h, MOD. USUQ182CSG3, PF=1,2kW/220V/1f/60Hz</t>
  </si>
  <si>
    <t>UNIDADE CONDENSADORA, LG, CAPACIDADE NOMINAL 24.000 BTU/h, MOD. USUW242CSG3, PF 1,40kW/220V/1f/60Hz</t>
  </si>
  <si>
    <t>CONDICIONADOR DE AR P/6.300m³/h, HITACHI RTCIV+RVT100</t>
  </si>
  <si>
    <t>CONDICIONADOR DE AR, TIPO SPLITÃO, HITACHI, MOD. RTC+RVT 150 SÉRIE C</t>
  </si>
  <si>
    <t>UNIDADE EVAPORADORA EMBUTIDA, HITACHI, MOD. RPI-10,0FSNQH</t>
  </si>
  <si>
    <t>UNIDADE EVAPORADORA TIPO CASSETE 1 VIA, REFERENCIA HITACHI, CAPACIDADE 7,1kW, MOD. RCI-S-2,5FSKDNQ</t>
  </si>
  <si>
    <t>UNIDADE EVAPORADORA TIPO CASSETE 1 VIA, REFERENCIA HITACHI, CAPACIDADE 5,6kW, MOD. RCI-S-2,0FSKDNQ</t>
  </si>
  <si>
    <t>UNIDADE EVAPORADORA TIPO CASSETE 1 VIA, REFERENCIA HITACHI, CAPACIDADE 4,5kW, MOD. RCI-S-1,6FSKDNQ</t>
  </si>
  <si>
    <t xml:space="preserve">UNIDADE EVAPORADORA TIPO CASSETE 1 VIA, REFERENCIA HITACHI, CAPACIDADE 2,8kW, MOD. RCI-S-1,0FSKDNQ </t>
  </si>
  <si>
    <t>UNIDADE EVAPORADORA TIPO SPLIT DE PAREDE, LG, CAPACIDADE NOMINAL DE 18.000BTU/h, MOD. USNQ182CSG3</t>
  </si>
  <si>
    <t xml:space="preserve">UNIDADE EVAPORADORA TIPO PAREDE, REFERENCIA HITACHI, CAPACIDADE 2,2kW, MOD. RPK-1,0FSN4M </t>
  </si>
  <si>
    <t>UNIDADE EVAPORADORA TIPO SPLIT DE PAREDE, LG, CAPACIDADE NOMINAL DE 24.000BTU/h, MOD. USNW242CSG3</t>
  </si>
  <si>
    <t xml:space="preserve">UNIDADE EVAPORADORA TIPO SPLIT INVERTER DE PAREDE, LG, MOD. USNQ092WSG3, CAP. NOMINAL DE 9.000 BTU/h </t>
  </si>
  <si>
    <t>FORNECIMENTO E INSTALAÇÃO  DE ACESSÓRIOS</t>
  </si>
  <si>
    <t>AMORTECEDOR DE VIBRAÇÃO TIPO MOLA</t>
  </si>
  <si>
    <t>CONEXÃO FLEXIVEL</t>
  </si>
  <si>
    <t>CAIXA DE PASSAGEM PARA UNIDADE EVAPORADORA, POLAR</t>
  </si>
  <si>
    <t>UNIDADE CONDENSADORA, HITACH, MOD. RAS12FSN</t>
  </si>
  <si>
    <t>UNIDADE CONDENSADORA, HITACH, MOD. RAS-18FSNC7B</t>
  </si>
  <si>
    <t>UNIDADE CONDENSADORA, HITACH, MOD. RAS-100HNCELW</t>
  </si>
  <si>
    <t>UNIDADE CONDENSADORA, HITACH, MOD. RAS-180HNCELW</t>
  </si>
  <si>
    <t>UNIDADE EVAPORADORA, HITACHI, MOD. RPK-1,0FSM</t>
  </si>
  <si>
    <t>FORNECIMENTO E INSTALAÇÃO DE REDE FRIGORIGENA</t>
  </si>
  <si>
    <t>Tubulações de cobre com revestimentos de 1/2 pol</t>
  </si>
  <si>
    <t>Tubulações de cobre com revestimentos de 3/8 pol</t>
  </si>
  <si>
    <t>Tubulações de cobre com revestimentos de 5/8 pol</t>
  </si>
  <si>
    <t>Tubulações de cobre com revestimentos de 1 pol</t>
  </si>
  <si>
    <t>Tubulações de cobre com revestimentos de 3/4 pol</t>
  </si>
  <si>
    <t>Tubulações de cobre com revestimentos de 1/4 pol</t>
  </si>
  <si>
    <t>Tubulações de cobre com revestimentos de 7/8 pol</t>
  </si>
  <si>
    <t>Tubulações de cobre com revestimentos de 1 1/8 pol</t>
  </si>
  <si>
    <t>Tubulações de cobre com revestimentos de 1 1/4 pol</t>
  </si>
  <si>
    <t>Tubulações de cobre com revestimentos de 1 1/2 pol</t>
  </si>
  <si>
    <t>Tubulações de cobre com revestimentos de 1 3/4 pol</t>
  </si>
  <si>
    <t>Dx-Kit + AHU</t>
  </si>
  <si>
    <t>Air panel</t>
  </si>
  <si>
    <t>Magnetic Switch Kit</t>
  </si>
  <si>
    <t>Multi-kit</t>
  </si>
  <si>
    <t>Kit de conexão de tubulação - ramificação</t>
  </si>
  <si>
    <t>FORNECIMENTO E INSTALAÇÃO  DE CONTROLADORES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</si>
  <si>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</si>
  <si>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</si>
  <si>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</si>
  <si>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</si>
  <si>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</si>
  <si>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</si>
  <si>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</si>
  <si>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</si>
  <si>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</si>
  <si>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</si>
  <si>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</si>
  <si>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</si>
  <si>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</si>
  <si>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</si>
  <si>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</si>
  <si>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</si>
  <si>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</si>
  <si>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</si>
  <si>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</si>
  <si>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</si>
  <si>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</si>
  <si>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</si>
  <si>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</si>
  <si>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</si>
  <si>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</si>
  <si>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</si>
  <si>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</si>
  <si>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</si>
  <si>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</si>
  <si>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</si>
  <si>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4.4.6</t>
  </si>
  <si>
    <t>4.4.7</t>
  </si>
  <si>
    <t>4.4.8</t>
  </si>
  <si>
    <t>4.4.9</t>
  </si>
  <si>
    <t>4.4.10</t>
  </si>
  <si>
    <t>4.4.11</t>
  </si>
  <si>
    <t>4.4.12</t>
  </si>
  <si>
    <t>4.5.37</t>
  </si>
  <si>
    <t>4.5.38</t>
  </si>
  <si>
    <t>4.5.39</t>
  </si>
  <si>
    <t>4.5.40</t>
  </si>
  <si>
    <t>4.5.41</t>
  </si>
  <si>
    <t>4.5.42</t>
  </si>
  <si>
    <t>4.5.43</t>
  </si>
  <si>
    <t>4.5.44</t>
  </si>
  <si>
    <t>4.5.45</t>
  </si>
  <si>
    <t>4.5.46</t>
  </si>
  <si>
    <t>4.5.47</t>
  </si>
  <si>
    <t>4.5.48</t>
  </si>
  <si>
    <t>4.5.49</t>
  </si>
  <si>
    <t>4.5.50</t>
  </si>
  <si>
    <t>4.5.51</t>
  </si>
  <si>
    <t>4.5.52</t>
  </si>
  <si>
    <t>4.5.53</t>
  </si>
  <si>
    <t>4.5.54</t>
  </si>
  <si>
    <t>4.5.55</t>
  </si>
  <si>
    <t>4.5.56</t>
  </si>
  <si>
    <t>4.5.57</t>
  </si>
  <si>
    <t>4.5.58</t>
  </si>
  <si>
    <t>4.5.59</t>
  </si>
  <si>
    <t>4.5.60</t>
  </si>
  <si>
    <t>4.5.61</t>
  </si>
  <si>
    <t>4.5.62</t>
  </si>
  <si>
    <t>4.5.63</t>
  </si>
  <si>
    <t>4.5.64</t>
  </si>
  <si>
    <t>4.5.65</t>
  </si>
  <si>
    <t>4.5.66</t>
  </si>
  <si>
    <t>4.5.67</t>
  </si>
  <si>
    <t>4.5.68</t>
  </si>
  <si>
    <t>4.5.69</t>
  </si>
  <si>
    <t>4.5.70</t>
  </si>
  <si>
    <t>4.5.71</t>
  </si>
  <si>
    <t>4.5.72</t>
  </si>
  <si>
    <t>4.5.73</t>
  </si>
  <si>
    <t>4.5.74</t>
  </si>
  <si>
    <t>4.5.75</t>
  </si>
  <si>
    <t>4.5.76</t>
  </si>
  <si>
    <t>4.5.77</t>
  </si>
  <si>
    <t>4.5.78</t>
  </si>
  <si>
    <t>4.5.79</t>
  </si>
  <si>
    <t>4.5.80</t>
  </si>
  <si>
    <t>4.5.81</t>
  </si>
  <si>
    <t>4.5.82</t>
  </si>
  <si>
    <t>4.5.83</t>
  </si>
  <si>
    <t>4.5.84</t>
  </si>
  <si>
    <t>4.5.85</t>
  </si>
  <si>
    <t>4.5.86</t>
  </si>
  <si>
    <t>4.5.87</t>
  </si>
  <si>
    <t>4.5.88</t>
  </si>
  <si>
    <t>4.5.89</t>
  </si>
  <si>
    <t>4.5.90</t>
  </si>
  <si>
    <t>4.5.91</t>
  </si>
  <si>
    <t>4.5.92</t>
  </si>
  <si>
    <t>4.5.93</t>
  </si>
  <si>
    <t>4.5.94</t>
  </si>
  <si>
    <t>4.5.95</t>
  </si>
  <si>
    <t>4.5.96</t>
  </si>
  <si>
    <t>4.5.97</t>
  </si>
  <si>
    <t>4.5.98</t>
  </si>
  <si>
    <t>4.5.99</t>
  </si>
  <si>
    <t>4.5.100</t>
  </si>
  <si>
    <t>4.5.101</t>
  </si>
  <si>
    <t>4.5.102</t>
  </si>
  <si>
    <t>4.5.103</t>
  </si>
  <si>
    <t>4.5.104</t>
  </si>
  <si>
    <t>4.5.105</t>
  </si>
  <si>
    <t>4.5.106</t>
  </si>
  <si>
    <t>4.5.107</t>
  </si>
  <si>
    <t>4.5.108</t>
  </si>
  <si>
    <t>4.5.109</t>
  </si>
  <si>
    <t>4.5.110</t>
  </si>
  <si>
    <t>4.5.111</t>
  </si>
  <si>
    <t>4.5.112</t>
  </si>
  <si>
    <t>4.5.113</t>
  </si>
  <si>
    <t>4.5.114</t>
  </si>
  <si>
    <t>4.5.115</t>
  </si>
  <si>
    <t>4.5.116</t>
  </si>
  <si>
    <t>4.5.117</t>
  </si>
  <si>
    <t>4.5.118</t>
  </si>
  <si>
    <t>4.5.119</t>
  </si>
  <si>
    <t>4.5.120</t>
  </si>
  <si>
    <t>4.5.121</t>
  </si>
  <si>
    <t>4.5.122</t>
  </si>
  <si>
    <t>4.5.123</t>
  </si>
  <si>
    <t>4.5.124</t>
  </si>
  <si>
    <t>4.6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</si>
  <si>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</si>
  <si>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</si>
  <si>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</si>
  <si>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</si>
  <si>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</si>
  <si>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</si>
  <si>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</si>
  <si>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</si>
  <si>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4.7</t>
  </si>
  <si>
    <t>4.7.1</t>
  </si>
  <si>
    <t>4.7.2</t>
  </si>
  <si>
    <t>4.7.3</t>
  </si>
  <si>
    <t>4.7.4</t>
  </si>
  <si>
    <t>4.7.5</t>
  </si>
  <si>
    <t>4.7.6</t>
  </si>
  <si>
    <t>4.7.7</t>
  </si>
  <si>
    <t>4.7.8</t>
  </si>
  <si>
    <t>4.7.9</t>
  </si>
  <si>
    <t>4.7.10</t>
  </si>
  <si>
    <t>4.7.11</t>
  </si>
  <si>
    <t>4.7.12</t>
  </si>
  <si>
    <t>4.8</t>
  </si>
  <si>
    <t>4.8.1</t>
  </si>
  <si>
    <t>4.8.2</t>
  </si>
  <si>
    <t>4.8.3</t>
  </si>
  <si>
    <t>4.8.4</t>
  </si>
  <si>
    <t>4.8.5</t>
  </si>
  <si>
    <t>4.8.6</t>
  </si>
  <si>
    <t>4.8.7</t>
  </si>
  <si>
    <t>4.8.8</t>
  </si>
  <si>
    <t>4.8.9</t>
  </si>
  <si>
    <t>4.8.10</t>
  </si>
  <si>
    <t>4.8.11</t>
  </si>
  <si>
    <t>4.8.12</t>
  </si>
  <si>
    <t>4.8.13</t>
  </si>
  <si>
    <t>4.8.14</t>
  </si>
  <si>
    <t>4.8.15</t>
  </si>
  <si>
    <t>4.8.16</t>
  </si>
  <si>
    <t>4.8.17</t>
  </si>
  <si>
    <t>4.8.18</t>
  </si>
  <si>
    <t>4.8.19</t>
  </si>
  <si>
    <t>4.8.20</t>
  </si>
  <si>
    <t>4.8.21</t>
  </si>
  <si>
    <t>4.8.22</t>
  </si>
  <si>
    <t>4.8.23</t>
  </si>
  <si>
    <t>4.8.24</t>
  </si>
  <si>
    <t>4.8.25</t>
  </si>
  <si>
    <t>4.8.26</t>
  </si>
  <si>
    <t>4.8.27</t>
  </si>
  <si>
    <t>4.8.28</t>
  </si>
  <si>
    <t>4.8.29</t>
  </si>
  <si>
    <t>4.8.30</t>
  </si>
  <si>
    <t>4.8.31</t>
  </si>
  <si>
    <t>4.8.32</t>
  </si>
  <si>
    <t>4.8.33</t>
  </si>
  <si>
    <t>4.8.34</t>
  </si>
  <si>
    <t>4.8.35</t>
  </si>
  <si>
    <t>4.9</t>
  </si>
  <si>
    <t>4.9.1</t>
  </si>
  <si>
    <t>4.10</t>
  </si>
  <si>
    <t>4.10.1</t>
  </si>
  <si>
    <t>4.10.2</t>
  </si>
  <si>
    <t>4.10.3</t>
  </si>
  <si>
    <t>FORNECIMENTO E INSTALAÇÃO  DE REDE ELÉTRICA E COMANDO</t>
  </si>
  <si>
    <t>ESTRUTURA DE INTERLIGAÇÃO</t>
  </si>
  <si>
    <t>INTERLIGAÇÃO DO QUADROS PRIMARIO E SECUNDÁRIO</t>
  </si>
  <si>
    <t>INTERLIGAÇÃO DO QUADRO SECUNDÁRIO E  EQUIPAMENTOS</t>
  </si>
  <si>
    <t>4.11</t>
  </si>
  <si>
    <t>4.11.1</t>
  </si>
  <si>
    <t>4.11.2</t>
  </si>
  <si>
    <t>4.11.3</t>
  </si>
  <si>
    <t>4.11.4</t>
  </si>
  <si>
    <t>QUADRO DE FORÇA E COMANDO PRIMÁRIO</t>
  </si>
  <si>
    <t>QUADRO DE FORÇA E COMANDO SECUNDÁRIO</t>
  </si>
  <si>
    <t>CSNET LITE</t>
  </si>
  <si>
    <t>INTERVENÇÕES CIVIS E ESTRUTURAIS</t>
  </si>
  <si>
    <t xml:space="preserve">VÁLVULA DE ESFERA GBC COM SCHRADER </t>
  </si>
  <si>
    <t>Isolamentos das tubulações e conexões</t>
  </si>
  <si>
    <t>Tubo de PVC para dreno Ø 25</t>
  </si>
  <si>
    <t>Curva de 90º de PVC Ø 25mm</t>
  </si>
  <si>
    <t>PROTEÇÕES ELÉTRICAS</t>
  </si>
  <si>
    <t>COMPONENTES</t>
  </si>
  <si>
    <t>INCIDÊNCIAS</t>
  </si>
  <si>
    <t>A - DESPESAS INDIRETAS</t>
  </si>
  <si>
    <t>1. GARANTIA + SEGURO</t>
  </si>
  <si>
    <t>2. RISCO</t>
  </si>
  <si>
    <t>3. DESPESAS E FINANCEIRAS</t>
  </si>
  <si>
    <t>4. ADMINISTRAÇÃO CENTRAL</t>
  </si>
  <si>
    <t>B - TRIBUTOS</t>
  </si>
  <si>
    <t xml:space="preserve">1. COFINS - Contribuição para o Financiamento da Seguridade Social </t>
  </si>
  <si>
    <t>2. PIS - Programas de Integração Social</t>
  </si>
  <si>
    <t>3. ISS - Imposto Sobre Serviços de Qualquer Natureza</t>
  </si>
  <si>
    <t>4. CPRB - Contribuição Previdenciária sobre a Receita Bruta</t>
  </si>
  <si>
    <t>-</t>
  </si>
  <si>
    <t>C - BONIFICAÇÃO</t>
  </si>
  <si>
    <t>1. LUCRO  (Fórmula de cálculo do BDI do AC 2622/2013 do TCU)</t>
  </si>
  <si>
    <t>REMOÇÃO DE ESTRUTURA METÁLICA AÉREA DA FACHADA DA EDIFICAÇÃO</t>
  </si>
  <si>
    <t>4.1.6</t>
  </si>
  <si>
    <t>Duto Giroval (com conexoes, curvas, saídas etc)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</si>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</sst>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FFFFFF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0" fontId="0" fillId="0" borderId="0" xfId="2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6" fillId="4" borderId="0" xfId="0" applyFont="1" applyFill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164" fontId="3" fillId="2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4" fillId="4" borderId="0" xfId="0" applyFont="1" applyFill="1"/>
    <xf numFmtId="10" fontId="2" fillId="4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</cellXfs>
  <cellStyles count="4">
    <cellStyle name="Normal" xfId="0" builtinId="0"/>
    <cellStyle name="Normal 9" xfId="3" xr:uid="{3A4C8E74-FCF6-47B3-9A1A-3983802ECFF8}"/>
    <cellStyle name="Porcentagem" xfId="2" builtinId="5"/>
    <cellStyle name="Vírgula" xfId="1" builtinId="3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ocumentoSede/Documentos%20Compartilhados/COINFRA/_FISCALIZA&#199;&#195;O/2022/Sesc%20Presidente%20Dutra%20-%20Projeto%20Ar-condicionado%20e%20renova&#231;&#227;o%20de%20ar/LEVANTAMENTO%20QUANTITA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TILAÇÃO"/>
      <sheetName val="1º PAVIMENTO"/>
      <sheetName val="REDE FRIGORIGENA"/>
    </sheetNames>
    <sheetDataSet>
      <sheetData sheetId="0">
        <row r="3">
          <cell r="B3" t="str">
            <v>GRELHA DE INSUFLAMENTO REFERËNCIA TROX, MOD. VAT-AG 225x75</v>
          </cell>
          <cell r="F3">
            <v>18</v>
          </cell>
          <cell r="G3">
            <v>22</v>
          </cell>
          <cell r="H3">
            <v>7</v>
          </cell>
          <cell r="I3">
            <v>21</v>
          </cell>
          <cell r="J3">
            <v>10</v>
          </cell>
          <cell r="K3">
            <v>4</v>
          </cell>
          <cell r="M3" t="str">
            <v>PÇ</v>
          </cell>
          <cell r="N3">
            <v>82</v>
          </cell>
        </row>
        <row r="4">
          <cell r="B4" t="str">
            <v>GRELHA DE INSUFLAMENTO REFERËNCIA TROX, MOD. VAT-AG 225x125</v>
          </cell>
          <cell r="F4">
            <v>3</v>
          </cell>
          <cell r="H4">
            <v>3</v>
          </cell>
          <cell r="J4">
            <v>5</v>
          </cell>
          <cell r="M4" t="str">
            <v>PÇ</v>
          </cell>
          <cell r="N4">
            <v>11</v>
          </cell>
        </row>
        <row r="5">
          <cell r="B5" t="str">
            <v>GRELHA DE INSUFLAMENTO REFERËNCIA TROX, MOD. VAT-AG 325x75</v>
          </cell>
          <cell r="F5">
            <v>3</v>
          </cell>
          <cell r="G5">
            <v>3</v>
          </cell>
          <cell r="I5">
            <v>6</v>
          </cell>
          <cell r="M5" t="str">
            <v>PÇ</v>
          </cell>
          <cell r="N5">
            <v>12</v>
          </cell>
        </row>
        <row r="6">
          <cell r="B6" t="str">
            <v>REGISTRO DE REGULAGEM PARA VAZÃO DE AR, Ø 350mm</v>
          </cell>
          <cell r="G6">
            <v>1</v>
          </cell>
          <cell r="M6" t="str">
            <v>PÇ</v>
          </cell>
          <cell r="N6">
            <v>1</v>
          </cell>
        </row>
        <row r="7">
          <cell r="B7" t="str">
            <v xml:space="preserve">GRELHA DE INSUFLAMENTO REFERËNCIA TROX, MOD. VAT-AG 1225x125 </v>
          </cell>
          <cell r="E7">
            <v>1</v>
          </cell>
          <cell r="M7" t="str">
            <v>PÇ</v>
          </cell>
          <cell r="N7">
            <v>1</v>
          </cell>
        </row>
        <row r="8">
          <cell r="B8" t="str">
            <v xml:space="preserve">GRELHA DE INSUFLAMENTO REFERËNCIA TROX, MOD. VAT-AG 825x125 </v>
          </cell>
          <cell r="H8">
            <v>3</v>
          </cell>
          <cell r="M8" t="str">
            <v>PÇ</v>
          </cell>
          <cell r="N8">
            <v>3</v>
          </cell>
        </row>
        <row r="9">
          <cell r="B9" t="str">
            <v>GRELHA DE INSUFLAMENTO REFERËNCIA TROX, MOD. VAT-AG 825x75</v>
          </cell>
          <cell r="E9">
            <v>2</v>
          </cell>
          <cell r="M9" t="str">
            <v>PÇ</v>
          </cell>
          <cell r="N9">
            <v>2</v>
          </cell>
        </row>
        <row r="10">
          <cell r="B10" t="str">
            <v xml:space="preserve">GRELHA DE INSUFLAMENTO REFERËNCIA TROX, MOD. VAT-AG 625x125 </v>
          </cell>
          <cell r="H10">
            <v>3</v>
          </cell>
          <cell r="K10">
            <v>2</v>
          </cell>
          <cell r="M10" t="str">
            <v>PÇ</v>
          </cell>
          <cell r="N10">
            <v>5</v>
          </cell>
        </row>
        <row r="11">
          <cell r="B11" t="str">
            <v>GRELHA DE INSUFLAMENTO REFERËNCIA TROX, MOD. VAT-AG 425x75</v>
          </cell>
          <cell r="E11">
            <v>5</v>
          </cell>
          <cell r="H11">
            <v>1</v>
          </cell>
          <cell r="M11" t="str">
            <v>PÇ</v>
          </cell>
          <cell r="N11">
            <v>6</v>
          </cell>
        </row>
        <row r="12">
          <cell r="B12" t="str">
            <v>GRELHA DE INSUFLAMENTO REFERËNCIA TROX, MOD. VAT-AG 425x165</v>
          </cell>
          <cell r="K12">
            <v>11</v>
          </cell>
          <cell r="M12" t="str">
            <v>PÇ</v>
          </cell>
          <cell r="N12">
            <v>11</v>
          </cell>
        </row>
        <row r="13">
          <cell r="B13" t="str">
            <v>GRELHA DE INSUFLAMENTO REFERËNCIA TROX, MOD. VAT-AG 525x75</v>
          </cell>
          <cell r="H13">
            <v>3</v>
          </cell>
          <cell r="J13">
            <v>2</v>
          </cell>
          <cell r="K13">
            <v>2</v>
          </cell>
          <cell r="M13" t="str">
            <v>PÇ</v>
          </cell>
          <cell r="N13">
            <v>7</v>
          </cell>
        </row>
        <row r="14">
          <cell r="B14" t="str">
            <v>GRELHA DE EXAUSTÃO REFERËNCIA TROX, MOD. AT-AG 225x75</v>
          </cell>
          <cell r="F14">
            <v>4</v>
          </cell>
          <cell r="M14" t="str">
            <v>PÇ</v>
          </cell>
          <cell r="N14">
            <v>4</v>
          </cell>
        </row>
        <row r="15">
          <cell r="B15" t="str">
            <v>GRELHA DE EXAUSTÃO REFERËNCIA TROX, MOD. AT-AG 225x125</v>
          </cell>
          <cell r="F15">
            <v>1</v>
          </cell>
          <cell r="G15">
            <v>1</v>
          </cell>
          <cell r="I15">
            <v>1</v>
          </cell>
          <cell r="J15">
            <v>2</v>
          </cell>
          <cell r="M15" t="str">
            <v>PÇ</v>
          </cell>
          <cell r="N15">
            <v>5</v>
          </cell>
        </row>
        <row r="16">
          <cell r="B16" t="str">
            <v>GRELHA DE EXAUSTÃO REFERËNCIA TROX, MOD. AT-AG 425x165</v>
          </cell>
          <cell r="F16">
            <v>2</v>
          </cell>
          <cell r="G16">
            <v>6</v>
          </cell>
          <cell r="H16">
            <v>2</v>
          </cell>
          <cell r="I16">
            <v>2</v>
          </cell>
          <cell r="J16">
            <v>2</v>
          </cell>
          <cell r="K16">
            <v>4</v>
          </cell>
          <cell r="M16" t="str">
            <v>PÇ</v>
          </cell>
          <cell r="N16">
            <v>18</v>
          </cell>
        </row>
        <row r="17">
          <cell r="B17" t="str">
            <v>GRELHA DE EXAUSTÃO REFERËNCIA TROX, MOD. AGS-T 225x125, COM MOLDURA DUPLA</v>
          </cell>
          <cell r="D17">
            <v>4</v>
          </cell>
          <cell r="F17">
            <v>9</v>
          </cell>
          <cell r="G17">
            <v>2</v>
          </cell>
          <cell r="H17">
            <v>1</v>
          </cell>
          <cell r="I17">
            <v>3</v>
          </cell>
          <cell r="J17">
            <v>4</v>
          </cell>
          <cell r="M17" t="str">
            <v>PÇ</v>
          </cell>
          <cell r="N17">
            <v>23</v>
          </cell>
        </row>
        <row r="18">
          <cell r="B18" t="str">
            <v>GRELHA DE EXAUSTÃO REFERËNCIA TROX, MOD. AGS-T 325x125, COM MOLDURA DUPLA</v>
          </cell>
          <cell r="G18">
            <v>1</v>
          </cell>
          <cell r="H18">
            <v>1</v>
          </cell>
          <cell r="M18" t="str">
            <v>PÇ</v>
          </cell>
          <cell r="N18">
            <v>2</v>
          </cell>
        </row>
        <row r="19">
          <cell r="B19" t="str">
            <v>GRELHA DE EXAUSTÃO REFERËNCIA TROX, MOD. AGS-T 425x165, COM MOLDURA DUPLA</v>
          </cell>
          <cell r="F19">
            <v>5</v>
          </cell>
          <cell r="G19">
            <v>4</v>
          </cell>
          <cell r="H19">
            <v>4</v>
          </cell>
          <cell r="J19">
            <v>2</v>
          </cell>
          <cell r="M19" t="str">
            <v>PÇ</v>
          </cell>
          <cell r="N19">
            <v>15</v>
          </cell>
        </row>
        <row r="20">
          <cell r="B20" t="str">
            <v>GRELHA DE EXAUSTÃO REFERËNCIA TROX, MOD. AGS-T 625x165, COM MOLDURA DUPLA</v>
          </cell>
          <cell r="G20">
            <v>1</v>
          </cell>
          <cell r="H20">
            <v>4</v>
          </cell>
          <cell r="M20" t="str">
            <v>PÇ</v>
          </cell>
          <cell r="N20">
            <v>5</v>
          </cell>
        </row>
        <row r="21">
          <cell r="B21" t="str">
            <v>GRELHA PLÁSTICA DE EXAUSTÃO REFERËNCIA SICFLUX, MOD. S-150</v>
          </cell>
          <cell r="D21">
            <v>4</v>
          </cell>
          <cell r="F21">
            <v>3</v>
          </cell>
          <cell r="G21">
            <v>2</v>
          </cell>
          <cell r="M21" t="str">
            <v>PÇ</v>
          </cell>
          <cell r="N21">
            <v>9</v>
          </cell>
        </row>
        <row r="22">
          <cell r="B22" t="str">
            <v>GRELHA PLÁSTICA DE EXAUSTÃO REFERËNCIA SICFLUX, MOD. S-100</v>
          </cell>
          <cell r="G22">
            <v>3</v>
          </cell>
          <cell r="M22" t="str">
            <v>PÇ</v>
          </cell>
          <cell r="N22">
            <v>3</v>
          </cell>
        </row>
        <row r="23">
          <cell r="B23" t="str">
            <v>GRELHA DE EXAUSTÃO REFERËNCIA TROX, MOD. AT-AG 325x125</v>
          </cell>
          <cell r="H23">
            <v>2</v>
          </cell>
          <cell r="M23" t="str">
            <v>PÇ</v>
          </cell>
          <cell r="N23">
            <v>2</v>
          </cell>
        </row>
        <row r="24">
          <cell r="B24" t="str">
            <v xml:space="preserve">GRELHA DE EXAUSTÃO REFERËNCIA TROX, MOD. AT-AG 325x225 </v>
          </cell>
          <cell r="H24">
            <v>2</v>
          </cell>
          <cell r="I24">
            <v>2</v>
          </cell>
          <cell r="J24">
            <v>1</v>
          </cell>
          <cell r="M24" t="str">
            <v>PÇ</v>
          </cell>
          <cell r="N24">
            <v>5</v>
          </cell>
        </row>
        <row r="25">
          <cell r="B25" t="str">
            <v>GRELHA DE EXAUSTÃO REFERËNCIA TROX, MOD. AGS-T 525x225, COM MOLDURA DUPLA</v>
          </cell>
          <cell r="I25">
            <v>2</v>
          </cell>
          <cell r="J25">
            <v>1</v>
          </cell>
          <cell r="M25" t="str">
            <v>PÇ</v>
          </cell>
          <cell r="N25">
            <v>3</v>
          </cell>
        </row>
        <row r="26">
          <cell r="B26" t="str">
            <v>GRELHA DE EXAUSTÃO REFERËNCIA TROX, MOD. AGS-T 625x225, COM MOLDURA DUPLA</v>
          </cell>
          <cell r="I26">
            <v>1</v>
          </cell>
          <cell r="K26">
            <v>1</v>
          </cell>
          <cell r="M26" t="str">
            <v>PÇ</v>
          </cell>
          <cell r="N26">
            <v>2</v>
          </cell>
        </row>
        <row r="27">
          <cell r="B27" t="str">
            <v>GRADE METÁLICA FIXA COM FUROS DE FIXAÇÃO, SICFLUX, MOD. GFM-T 250</v>
          </cell>
          <cell r="H27">
            <v>1</v>
          </cell>
          <cell r="I27">
            <v>1</v>
          </cell>
          <cell r="M27" t="str">
            <v>PÇ</v>
          </cell>
          <cell r="N27">
            <v>2</v>
          </cell>
        </row>
        <row r="28">
          <cell r="B28" t="str">
            <v>REGULADOR DE VAZÃO DE AR, SICFLUX, MOD. RVA 150</v>
          </cell>
          <cell r="D28">
            <v>1</v>
          </cell>
          <cell r="M28" t="str">
            <v>PÇ</v>
          </cell>
          <cell r="N28">
            <v>1</v>
          </cell>
        </row>
        <row r="29">
          <cell r="B29" t="str">
            <v>REGISTRO PARA AR DE SOBRE PRESSÃO, TROX, MOD. KUL, 297x515</v>
          </cell>
          <cell r="L29">
            <v>6</v>
          </cell>
          <cell r="M29" t="str">
            <v>PÇ</v>
          </cell>
          <cell r="N29">
            <v>6</v>
          </cell>
        </row>
        <row r="30">
          <cell r="B30" t="str">
            <v>REGISTRO DE REGULAGEM DE VAZÃO, TROX, MOD. RL-B, 200x205</v>
          </cell>
          <cell r="E30">
            <v>1</v>
          </cell>
          <cell r="M30" t="str">
            <v>PÇ</v>
          </cell>
          <cell r="N30">
            <v>1</v>
          </cell>
        </row>
        <row r="31">
          <cell r="B31" t="str">
            <v xml:space="preserve">TOMADA DE AR EXTERIOR, TROX, MOD. VDF 597x397 </v>
          </cell>
          <cell r="L31">
            <v>1</v>
          </cell>
          <cell r="M31" t="str">
            <v>PÇ</v>
          </cell>
          <cell r="N31">
            <v>1</v>
          </cell>
        </row>
        <row r="32">
          <cell r="B32" t="str">
            <v>DIFUSOR FRONTAL QUADRADO EM PERFIL DE ALUMÍNIO C/REGISTRO AG, TROX, MOD. ADLQ-AG, TAMANHO 5</v>
          </cell>
          <cell r="E32">
            <v>8</v>
          </cell>
          <cell r="M32" t="str">
            <v>PÇ</v>
          </cell>
          <cell r="N32">
            <v>8</v>
          </cell>
        </row>
        <row r="33">
          <cell r="B33" t="str">
            <v>VENEZIANA EXTERIOR EM ALUMÍNIO EXTRUDADO, TROX, MOD. AWK, 797x797</v>
          </cell>
          <cell r="E33">
            <v>1</v>
          </cell>
          <cell r="M33" t="str">
            <v>PÇ</v>
          </cell>
          <cell r="N33">
            <v>1</v>
          </cell>
        </row>
        <row r="34">
          <cell r="B34" t="str">
            <v>VENEZIANA EXTERIOR EM ALUMÍNIO EXTRUDADO, TROX, MOD. AWK, 997x597</v>
          </cell>
          <cell r="E34">
            <v>1</v>
          </cell>
          <cell r="M34" t="str">
            <v>PÇ</v>
          </cell>
          <cell r="N34">
            <v>1</v>
          </cell>
        </row>
        <row r="35">
          <cell r="B35" t="str">
            <v>VENEZIANA PARA RETORNO DO AR, TROX, MOD. AWK 497x997</v>
          </cell>
          <cell r="K35">
            <v>1</v>
          </cell>
          <cell r="M35" t="str">
            <v>PÇ</v>
          </cell>
          <cell r="N35">
            <v>1</v>
          </cell>
        </row>
        <row r="36">
          <cell r="B36" t="str">
            <v>VENEZIANA DE RETORNO, TROX, MOD. AWG, 397x997</v>
          </cell>
          <cell r="E36">
            <v>1</v>
          </cell>
          <cell r="M36" t="str">
            <v>PÇ</v>
          </cell>
          <cell r="N36">
            <v>1</v>
          </cell>
        </row>
        <row r="37">
          <cell r="B37" t="str">
            <v>GRELHA DE PORTA , TROX, MOD. AGS-T 225x165, COM MOLDURA DUPLA</v>
          </cell>
          <cell r="E37">
            <v>3</v>
          </cell>
          <cell r="M37" t="str">
            <v>PÇ</v>
          </cell>
          <cell r="N37">
            <v>3</v>
          </cell>
        </row>
        <row r="38">
          <cell r="B38"/>
        </row>
        <row r="39">
          <cell r="B39" t="str">
            <v>EXAUSTOR PARA 180 m³/h, REFERËNCIA SICFLUX, MOD. MAXX S 125, PONTO DE FORÇA 80W/220V/1f/60Hz</v>
          </cell>
          <cell r="F39">
            <v>1</v>
          </cell>
          <cell r="N39">
            <v>1</v>
          </cell>
        </row>
        <row r="40">
          <cell r="B40" t="str">
            <v>EXAUSTOR PARA 180 m³/h, REFERËNCIA SICFLUX, MOD. MEGA 34, PONTO DE FORÇA 50W/220V/1f/60Hz</v>
          </cell>
          <cell r="D40">
            <v>2</v>
          </cell>
          <cell r="F40">
            <v>1</v>
          </cell>
          <cell r="G40">
            <v>2</v>
          </cell>
          <cell r="H40">
            <v>3</v>
          </cell>
          <cell r="N40">
            <v>8</v>
          </cell>
        </row>
        <row r="41">
          <cell r="B41" t="str">
            <v>EXAUSTOR PARA 80 m³/h, REFERËNCIA SICFLUX, MOD. MEGA 10, PONTO DE FORÇA 20W/220V/1f/60Hz</v>
          </cell>
          <cell r="G41">
            <v>3</v>
          </cell>
          <cell r="N41">
            <v>3</v>
          </cell>
        </row>
        <row r="42">
          <cell r="B42" t="str">
            <v>EXAUSTOR PARA 400 m³/h, REFERËNCIA SICFLUX, MOD. MAXX S 150, PONTO DE FORÇA 80W/220V/1f/60Hz</v>
          </cell>
          <cell r="F42">
            <v>1</v>
          </cell>
          <cell r="N42">
            <v>1</v>
          </cell>
        </row>
        <row r="43">
          <cell r="B43" t="str">
            <v>EXAUSTOR PARA 1000 m³/h, REFERËNCIA SICFLUX, MOD. MAXX 200, PONTO DE FORÇA 100W/220V/1f/60Hz</v>
          </cell>
          <cell r="H43">
            <v>1</v>
          </cell>
          <cell r="I43">
            <v>1</v>
          </cell>
          <cell r="N43">
            <v>2</v>
          </cell>
        </row>
        <row r="44">
          <cell r="B44" t="str">
            <v>EXAUSTOR PARA 150 m³/h, REFERËNCIA SICFLUX, MOD. MEGA 25, PONTO DE FORÇA 40W/220V/1f/60Hz</v>
          </cell>
          <cell r="D44">
            <v>2</v>
          </cell>
          <cell r="N44">
            <v>2</v>
          </cell>
        </row>
        <row r="45">
          <cell r="B45" t="str">
            <v>EXAUSTOR PARA 250 m³/h, REFERÊNCIA SICFLUX, MOD. MEGA 34, PONTO DE FORÇA 50W/220V/1f/60Hz</v>
          </cell>
          <cell r="E45">
            <v>2</v>
          </cell>
          <cell r="N45">
            <v>2</v>
          </cell>
        </row>
        <row r="46">
          <cell r="B46" t="str">
            <v>VENTILADOR EXAUSTOR P/4.800m³/h, 25mmca, 0,75kW/220V/1F/60Hz, BERLINERLUFT, MOD. GTS 450 ARRANJO 9</v>
          </cell>
          <cell r="K46">
            <v>2</v>
          </cell>
          <cell r="L46">
            <v>2</v>
          </cell>
          <cell r="N46">
            <v>4</v>
          </cell>
        </row>
        <row r="47">
          <cell r="B47" t="str">
            <v>VENTILADOR EXAUSTOR P/3.000m³/h, 24mmca, 0,37kW/220V/1F/60Hz, BERLINERLUFT, MOD. GTS 400 ARRANJO 9</v>
          </cell>
          <cell r="K47">
            <v>2</v>
          </cell>
          <cell r="L47">
            <v>2</v>
          </cell>
          <cell r="N47">
            <v>4</v>
          </cell>
        </row>
        <row r="48">
          <cell r="B48" t="str">
            <v>VENTILADOR EXAUSTOR P/3.600m³/h, 24mmca, 0,55kW/220V/1F/60Hz, BERLINERLUFT, MOD. GTS 400 ARRANJO 9</v>
          </cell>
          <cell r="K48">
            <v>2</v>
          </cell>
          <cell r="L48">
            <v>2</v>
          </cell>
          <cell r="N48">
            <v>4</v>
          </cell>
        </row>
        <row r="49">
          <cell r="B49" t="str">
            <v>GABINETE DE VENTILAÇÃO P/16.800m³/h, 28mmca, 2,2kW/380V/3f/60Hz, BERLINERLUFT, MOD. BBL 630, COM FILTRO G4 E M5</v>
          </cell>
          <cell r="K49">
            <v>1</v>
          </cell>
          <cell r="L49">
            <v>1</v>
          </cell>
          <cell r="N49">
            <v>2</v>
          </cell>
        </row>
        <row r="50">
          <cell r="B50" t="str">
            <v>GABINETE DE VENTILAÇÃO P/5.000m³/h, 22mmca, 0,55kW/220V/1f/60Hz, BERLINERLUFT, MOD. BBL 450, COM FILTRO G4 E M5</v>
          </cell>
          <cell r="K50">
            <v>1</v>
          </cell>
          <cell r="L50">
            <v>1</v>
          </cell>
          <cell r="N50">
            <v>2</v>
          </cell>
        </row>
        <row r="51">
          <cell r="B51"/>
        </row>
        <row r="52">
          <cell r="B52" t="str">
            <v>AMORTECEDOR DE VIBRAÇÃO TIPO MOLA</v>
          </cell>
          <cell r="E52">
            <v>4</v>
          </cell>
          <cell r="K52">
            <v>78</v>
          </cell>
          <cell r="N52">
            <v>82</v>
          </cell>
        </row>
        <row r="53">
          <cell r="B53" t="str">
            <v>CONEXÃO FLEXIVEL</v>
          </cell>
          <cell r="K53">
            <v>1</v>
          </cell>
          <cell r="N53">
            <v>1</v>
          </cell>
        </row>
        <row r="54">
          <cell r="B54" t="str">
            <v>CAIXA DE PASSAGEM PARA UNIDADE EVAPORADORA, POLAR</v>
          </cell>
          <cell r="D54">
            <v>1</v>
          </cell>
          <cell r="G54">
            <v>1</v>
          </cell>
          <cell r="H54">
            <v>1</v>
          </cell>
          <cell r="I54">
            <v>1</v>
          </cell>
          <cell r="J54">
            <v>1</v>
          </cell>
          <cell r="N54">
            <v>5</v>
          </cell>
        </row>
        <row r="55">
          <cell r="B55"/>
        </row>
        <row r="56">
          <cell r="B56" t="str">
            <v>UNIDADE CONDENSADORA, HITACH, MOD. RAS12FSN</v>
          </cell>
          <cell r="L56">
            <v>1</v>
          </cell>
          <cell r="N56">
            <v>1</v>
          </cell>
        </row>
        <row r="57">
          <cell r="B57" t="str">
            <v>UNIDADE CONDENSADORA, HITACH, MOD. RAS-18FSNC7B</v>
          </cell>
          <cell r="L57">
            <v>1</v>
          </cell>
          <cell r="N57">
            <v>1</v>
          </cell>
        </row>
        <row r="58">
          <cell r="B58" t="str">
            <v>UNIDADE CONDENSADORA, HITACH, MOD. RAS-100HNCELW</v>
          </cell>
          <cell r="L58">
            <v>2</v>
          </cell>
          <cell r="N58">
            <v>2</v>
          </cell>
        </row>
        <row r="59">
          <cell r="B59" t="str">
            <v>UNIDADE CONDENSADORA, HITACH, MOD. RAS-180HNCELW</v>
          </cell>
          <cell r="L59">
            <v>10</v>
          </cell>
          <cell r="N59">
            <v>10</v>
          </cell>
        </row>
        <row r="60">
          <cell r="B60" t="str">
            <v>UNIDADE CONDENSADORA, LG, CAPACIDADE NOMINAL 9.000 BTU/h, MOD. USUQ092CSG3, PF=0,6kW/220V/1f/60Hz</v>
          </cell>
          <cell r="G60">
            <v>1</v>
          </cell>
          <cell r="N60">
            <v>1</v>
          </cell>
        </row>
        <row r="61">
          <cell r="B61" t="str">
            <v>UNIDADE CONDENSADORA, LG, CAPACIDADE NOMINAL 18.000 BTU/h, MOD. USUQ182CSG3, PF=1,2kW/220V/1f/60Hz</v>
          </cell>
          <cell r="G61">
            <v>1</v>
          </cell>
          <cell r="H61">
            <v>1</v>
          </cell>
          <cell r="I61">
            <v>1</v>
          </cell>
          <cell r="N61">
            <v>3</v>
          </cell>
        </row>
        <row r="62">
          <cell r="B62" t="str">
            <v>UNIDADE CONDENSADORA, LG, CAPACIDADE NOMINAL 24.000 BTU/h, MOD. USUW242CSG3, PF 1,40kW/220V/1f/60Hz</v>
          </cell>
          <cell r="J62">
            <v>1</v>
          </cell>
          <cell r="N62">
            <v>1</v>
          </cell>
        </row>
        <row r="63">
          <cell r="B63" t="str">
            <v>CONDICIONADOR DE AR P/6.300m³/h, HITACHI RTCIV+RVT100</v>
          </cell>
          <cell r="L63">
            <v>1</v>
          </cell>
          <cell r="N63">
            <v>1</v>
          </cell>
        </row>
        <row r="64">
          <cell r="B64" t="str">
            <v>CONDICIONADOR DE AR, TIPO SPLITÃO, HITACHI, MOD. RTC+RVT 150 SÉRIE C</v>
          </cell>
          <cell r="E64">
            <v>1</v>
          </cell>
          <cell r="N64">
            <v>1</v>
          </cell>
        </row>
        <row r="65">
          <cell r="B65" t="str">
            <v>UNIDADE EVAPORADORA, HITACHI, MOD. RPK-1,0FSM</v>
          </cell>
          <cell r="N65">
            <v>2</v>
          </cell>
        </row>
        <row r="66">
          <cell r="B66" t="str">
            <v>UNIDADE EVAPORADORA EMBUTIDA, HITACHI, MOD. RPI-10,0FSNQH</v>
          </cell>
          <cell r="D66">
            <v>1</v>
          </cell>
          <cell r="N66">
            <v>1</v>
          </cell>
        </row>
        <row r="67">
          <cell r="B67" t="str">
            <v>UNIDADE EVAPORADORA TIPO CASSETE 1 VIA, REFERENCIA HITACHI, CAPACIDADE 7,1kW, MOD. RCI-S-2,5FSKDNQ</v>
          </cell>
          <cell r="F67">
            <v>7</v>
          </cell>
          <cell r="H67">
            <v>7</v>
          </cell>
          <cell r="J67">
            <v>2</v>
          </cell>
          <cell r="K67">
            <v>7</v>
          </cell>
          <cell r="N67">
            <v>23</v>
          </cell>
        </row>
        <row r="68">
          <cell r="B68" t="str">
            <v>UNIDADE EVAPORADORA TIPO CASSETE 1 VIA, REFERENCIA HITACHI, CAPACIDADE 5,6kW, MOD. RCI-S-2,0FSKDNQ</v>
          </cell>
          <cell r="F68">
            <v>1</v>
          </cell>
          <cell r="G68">
            <v>3</v>
          </cell>
          <cell r="H68">
            <v>7</v>
          </cell>
          <cell r="I68">
            <v>1</v>
          </cell>
          <cell r="J68">
            <v>9</v>
          </cell>
          <cell r="K68">
            <v>3</v>
          </cell>
          <cell r="N68">
            <v>24</v>
          </cell>
        </row>
        <row r="69">
          <cell r="B69" t="str">
            <v>UNIDADE EVAPORADORA TIPO CASSETE 1 VIA, REFERENCIA HITACHI, CAPACIDADE 4,5kW, MOD. RCI-S-1,6FSKDNQ</v>
          </cell>
          <cell r="F69">
            <v>1</v>
          </cell>
          <cell r="G69">
            <v>2</v>
          </cell>
          <cell r="H69">
            <v>3</v>
          </cell>
          <cell r="I69">
            <v>3</v>
          </cell>
          <cell r="J69">
            <v>5</v>
          </cell>
          <cell r="K69">
            <v>2</v>
          </cell>
          <cell r="N69">
            <v>16</v>
          </cell>
        </row>
        <row r="70">
          <cell r="B70" t="str">
            <v xml:space="preserve">UNIDADE EVAPORADORA TIPO CASSETE 1 VIA, REFERENCIA HITACHI, CAPACIDADE 2,8kW, MOD. RCI-S-1,0FSKDNQ </v>
          </cell>
          <cell r="F70">
            <v>19</v>
          </cell>
          <cell r="G70">
            <v>20</v>
          </cell>
          <cell r="H70">
            <v>4</v>
          </cell>
          <cell r="I70">
            <v>24</v>
          </cell>
          <cell r="J70">
            <v>4</v>
          </cell>
          <cell r="K70">
            <v>2</v>
          </cell>
          <cell r="N70">
            <v>73</v>
          </cell>
        </row>
        <row r="71">
          <cell r="B71" t="str">
            <v xml:space="preserve">UNIDADE EVAPORADORA TIPO PAREDE, REFERENCIA HITACHI, CAPACIDADE 2,2kW, MOD. RPK-1,0FSN4M </v>
          </cell>
          <cell r="I71">
            <v>1</v>
          </cell>
          <cell r="N71">
            <v>1</v>
          </cell>
        </row>
        <row r="72">
          <cell r="B72" t="str">
            <v xml:space="preserve">UNIDADE EVAPORADORA TIPO SPLIT INVERTER DE PAREDE, LG, MOD. USNQ092WSG3, CAP. NOMINAL DE 9.000 BTU/h </v>
          </cell>
          <cell r="D72">
            <v>1</v>
          </cell>
          <cell r="N72">
            <v>1</v>
          </cell>
        </row>
        <row r="73">
          <cell r="B73" t="str">
            <v>UNIDADE EVAPORADORA TIPO SPLIT DE PAREDE, LG, CAPACIDADE NOMINAL DE 18.000BTU/h, MOD. USNQ182CSG3</v>
          </cell>
          <cell r="G73">
            <v>1</v>
          </cell>
          <cell r="H73">
            <v>1</v>
          </cell>
          <cell r="I73">
            <v>1</v>
          </cell>
          <cell r="N73">
            <v>3</v>
          </cell>
        </row>
        <row r="74">
          <cell r="B74" t="str">
            <v>UNIDADE EVAPORADORA TIPO SPLIT DE PAREDE, LG, CAPACIDADE NOMINAL DE 24.000BTU/h, MOD. USNW242CSG3</v>
          </cell>
          <cell r="J74">
            <v>1</v>
          </cell>
          <cell r="N74">
            <v>1</v>
          </cell>
        </row>
        <row r="77">
          <cell r="B77"/>
        </row>
        <row r="78">
          <cell r="B78" t="str">
            <v>Tubulações de cobre com revestimentos de 1/2 pol</v>
          </cell>
          <cell r="M78" t="str">
            <v>m</v>
          </cell>
          <cell r="N78">
            <v>270</v>
          </cell>
        </row>
        <row r="79">
          <cell r="B79" t="str">
            <v>Tubulações de cobre com revestimentos de 3/8 pol</v>
          </cell>
          <cell r="M79" t="str">
            <v>m</v>
          </cell>
          <cell r="N79">
            <v>355</v>
          </cell>
        </row>
        <row r="80">
          <cell r="B80" t="str">
            <v>Tubulações de cobre com revestimentos de 5/8 pol</v>
          </cell>
          <cell r="M80" t="str">
            <v>m</v>
          </cell>
          <cell r="N80">
            <v>304.7</v>
          </cell>
        </row>
        <row r="81">
          <cell r="B81" t="str">
            <v>Tubulações de cobre com revestimentos de 1 pol</v>
          </cell>
          <cell r="M81" t="str">
            <v>m</v>
          </cell>
          <cell r="N81">
            <v>62.1</v>
          </cell>
        </row>
        <row r="82">
          <cell r="B82" t="str">
            <v>Tubulações de cobre com revestimentos de 3/4 pol</v>
          </cell>
          <cell r="M82" t="str">
            <v>m</v>
          </cell>
          <cell r="N82">
            <v>223</v>
          </cell>
        </row>
        <row r="83">
          <cell r="B83" t="str">
            <v>Tubulações de cobre com revestimentos de 1/4 pol</v>
          </cell>
          <cell r="M83" t="str">
            <v>m</v>
          </cell>
          <cell r="N83">
            <v>239.6</v>
          </cell>
        </row>
        <row r="84">
          <cell r="B84" t="str">
            <v>Tubulações de cobre com revestimentos de 7/8 pol</v>
          </cell>
          <cell r="M84" t="str">
            <v>m</v>
          </cell>
          <cell r="N84">
            <v>86.9</v>
          </cell>
        </row>
        <row r="85">
          <cell r="B85" t="str">
            <v>Tubulações de cobre com revestimentos de 1 1/8 pol</v>
          </cell>
          <cell r="M85" t="str">
            <v>m</v>
          </cell>
          <cell r="N85">
            <v>134.80000000000001</v>
          </cell>
        </row>
        <row r="86">
          <cell r="B86" t="str">
            <v>Tubulações de cobre com revestimentos de 1 1/4 pol</v>
          </cell>
          <cell r="M86" t="str">
            <v>m</v>
          </cell>
          <cell r="N86">
            <v>55.4</v>
          </cell>
        </row>
        <row r="87">
          <cell r="B87" t="str">
            <v>Tubulações de cobre com revestimentos de 1 1/2 pol</v>
          </cell>
          <cell r="M87" t="str">
            <v>m</v>
          </cell>
          <cell r="N87">
            <v>20</v>
          </cell>
        </row>
        <row r="88">
          <cell r="B88" t="str">
            <v>Tubulações de cobre com revestimentos de 1 3/4 pol</v>
          </cell>
          <cell r="M88" t="str">
            <v>m</v>
          </cell>
          <cell r="N88">
            <v>54.5</v>
          </cell>
        </row>
        <row r="89">
          <cell r="B89" t="str">
            <v>Dx-Kit + AHU</v>
          </cell>
          <cell r="M89" t="str">
            <v>pç</v>
          </cell>
          <cell r="N89">
            <v>4</v>
          </cell>
        </row>
        <row r="90">
          <cell r="B90" t="str">
            <v>Air panel</v>
          </cell>
          <cell r="M90" t="str">
            <v>pç</v>
          </cell>
          <cell r="N90">
            <v>136</v>
          </cell>
        </row>
        <row r="91">
          <cell r="B91" t="str">
            <v>Magnetic Switch Kit</v>
          </cell>
          <cell r="M91" t="str">
            <v>pç</v>
          </cell>
          <cell r="N91">
            <v>2</v>
          </cell>
        </row>
        <row r="92">
          <cell r="B92" t="str">
            <v>Kit de conexão de tubulação - RAMIFICAÇÃO</v>
          </cell>
          <cell r="M92" t="str">
            <v>pç</v>
          </cell>
          <cell r="N92">
            <v>8</v>
          </cell>
        </row>
        <row r="93">
          <cell r="B93" t="str">
            <v>Multi-kit</v>
          </cell>
          <cell r="M93" t="str">
            <v>pç</v>
          </cell>
          <cell r="N93">
            <v>137</v>
          </cell>
        </row>
        <row r="95">
          <cell r="B95"/>
        </row>
        <row r="96">
          <cell r="B96" t="str">
            <v>CSNET Lite</v>
          </cell>
          <cell r="M96" t="str">
            <v>pç</v>
          </cell>
          <cell r="N96">
            <v>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2B75A-E759-4FDC-9D66-E56439DCC13C}">
  <dimension ref="A1:I294"/>
  <sheetViews>
    <sheetView view="pageBreakPreview" zoomScaleNormal="100" zoomScaleSheetLayoutView="100" workbookViewId="0">
      <pane ySplit="4" topLeftCell="A5" activePane="bottomLeft" state="frozen"/>
      <selection pane="bottomLeft" sqref="A1:I1"/>
    </sheetView>
  </sheetViews>
  <sheetFormatPr defaultRowHeight="15" x14ac:dyDescent="0.25"/>
  <cols>
    <col min="1" max="1" width="6.7109375" style="1" customWidth="1"/>
    <col min="2" max="2" width="13.28515625" customWidth="1"/>
    <col min="3" max="3" width="16.7109375" customWidth="1"/>
    <col min="4" max="4" width="82.42578125" style="6" customWidth="1"/>
    <col min="5" max="6" width="9.140625" style="1"/>
    <col min="7" max="7" width="14.140625" style="9" customWidth="1"/>
    <col min="8" max="8" width="12" style="9" customWidth="1"/>
    <col min="9" max="9" width="12.28515625" style="9" customWidth="1"/>
  </cols>
  <sheetData>
    <row r="1" spans="1:9" ht="15.75" x14ac:dyDescent="0.25">
      <c r="A1" s="49" t="s">
        <v>28</v>
      </c>
      <c r="B1" s="49"/>
      <c r="C1" s="49"/>
      <c r="D1" s="49"/>
      <c r="E1" s="49"/>
      <c r="F1" s="49"/>
      <c r="G1" s="49"/>
      <c r="H1" s="49"/>
      <c r="I1" s="49"/>
    </row>
    <row r="2" spans="1:9" x14ac:dyDescent="0.25">
      <c r="G2" s="7" t="s">
        <v>9</v>
      </c>
      <c r="H2" s="8">
        <f>BDI!C17</f>
        <v>0.24864620942632398</v>
      </c>
    </row>
    <row r="4" spans="1:9" s="15" customFormat="1" ht="24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6</v>
      </c>
      <c r="H4" s="14" t="s">
        <v>7</v>
      </c>
      <c r="I4" s="14" t="s">
        <v>8</v>
      </c>
    </row>
    <row r="5" spans="1:9" s="17" customFormat="1" x14ac:dyDescent="0.25">
      <c r="A5" s="16">
        <v>1</v>
      </c>
      <c r="B5" s="42" t="s">
        <v>10</v>
      </c>
      <c r="C5" s="43"/>
      <c r="D5" s="43"/>
      <c r="E5" s="43"/>
      <c r="F5" s="43"/>
      <c r="G5" s="43"/>
      <c r="H5" s="43"/>
      <c r="I5" s="36">
        <f>TRUNC(SUM(I6:I9),2)</f>
        <v>0</v>
      </c>
    </row>
    <row r="6" spans="1:9" x14ac:dyDescent="0.25">
      <c r="A6" s="2" t="s">
        <v>24</v>
      </c>
      <c r="B6" s="3"/>
      <c r="C6" s="3" t="s">
        <v>33</v>
      </c>
      <c r="D6" s="5" t="s">
        <v>31</v>
      </c>
      <c r="E6" s="2" t="s">
        <v>32</v>
      </c>
      <c r="F6" s="4">
        <v>1</v>
      </c>
      <c r="G6" s="10"/>
      <c r="H6" s="10">
        <f>TRUNC(G6*$H$2+G6,2)</f>
        <v>0</v>
      </c>
      <c r="I6" s="10">
        <f>H6*F6</f>
        <v>0</v>
      </c>
    </row>
    <row r="7" spans="1:9" x14ac:dyDescent="0.25">
      <c r="A7" s="2" t="s">
        <v>25</v>
      </c>
      <c r="B7" s="3"/>
      <c r="C7" s="3" t="s">
        <v>98</v>
      </c>
      <c r="D7" s="5" t="s">
        <v>34</v>
      </c>
      <c r="E7" s="2" t="s">
        <v>35</v>
      </c>
      <c r="F7" s="4">
        <v>6</v>
      </c>
      <c r="G7" s="10"/>
      <c r="H7" s="10">
        <f>TRUNC(G7*$H$2+G7,2)</f>
        <v>0</v>
      </c>
      <c r="I7" s="10">
        <f>H7*F7</f>
        <v>0</v>
      </c>
    </row>
    <row r="8" spans="1:9" x14ac:dyDescent="0.25">
      <c r="A8" s="2" t="s">
        <v>26</v>
      </c>
      <c r="B8" s="3"/>
      <c r="C8" s="3" t="s">
        <v>98</v>
      </c>
      <c r="D8" s="5" t="s">
        <v>36</v>
      </c>
      <c r="E8" s="2" t="s">
        <v>35</v>
      </c>
      <c r="F8" s="4">
        <v>6</v>
      </c>
      <c r="G8" s="10"/>
      <c r="H8" s="10">
        <f>TRUNC(G8*$H$2+G8,2)</f>
        <v>0</v>
      </c>
      <c r="I8" s="10">
        <f>H8*F8</f>
        <v>0</v>
      </c>
    </row>
    <row r="9" spans="1:9" x14ac:dyDescent="0.25">
      <c r="A9" s="2" t="s">
        <v>27</v>
      </c>
      <c r="B9" s="3"/>
      <c r="C9" s="3"/>
      <c r="D9" s="5" t="s">
        <v>55</v>
      </c>
      <c r="E9" s="2" t="s">
        <v>19</v>
      </c>
      <c r="F9" s="4">
        <v>1</v>
      </c>
      <c r="G9" s="10"/>
      <c r="H9" s="10">
        <f>TRUNC(G9*$H$2+G9,2)</f>
        <v>0</v>
      </c>
      <c r="I9" s="10">
        <f>H9*F9</f>
        <v>0</v>
      </c>
    </row>
    <row r="10" spans="1:9" s="17" customFormat="1" x14ac:dyDescent="0.25">
      <c r="A10" s="16">
        <v>2</v>
      </c>
      <c r="B10" s="42" t="s">
        <v>11</v>
      </c>
      <c r="C10" s="43"/>
      <c r="D10" s="43"/>
      <c r="E10" s="43"/>
      <c r="F10" s="43"/>
      <c r="G10" s="43"/>
      <c r="H10" s="44"/>
      <c r="I10" s="37">
        <f>TRUNC(SUM(I11:I20),2)</f>
        <v>0</v>
      </c>
    </row>
    <row r="11" spans="1:9" x14ac:dyDescent="0.25">
      <c r="A11" s="2" t="s">
        <v>12</v>
      </c>
      <c r="B11" s="3"/>
      <c r="C11" s="3"/>
      <c r="D11" s="5" t="s">
        <v>18</v>
      </c>
      <c r="E11" s="2" t="s">
        <v>19</v>
      </c>
      <c r="F11" s="4">
        <v>1</v>
      </c>
      <c r="G11" s="10"/>
      <c r="H11" s="10">
        <f>TRUNC(G11*$H$2+G11,2)</f>
        <v>0</v>
      </c>
      <c r="I11" s="10">
        <f>H11*F11</f>
        <v>0</v>
      </c>
    </row>
    <row r="12" spans="1:9" x14ac:dyDescent="0.25">
      <c r="A12" s="2" t="s">
        <v>13</v>
      </c>
      <c r="B12" s="3"/>
      <c r="C12" s="3"/>
      <c r="D12" s="5" t="s">
        <v>20</v>
      </c>
      <c r="E12" s="2" t="s">
        <v>19</v>
      </c>
      <c r="F12" s="4">
        <v>1</v>
      </c>
      <c r="G12" s="10"/>
      <c r="H12" s="10">
        <f t="shared" ref="H12:H20" si="0">TRUNC(G12*$H$2+G12,2)</f>
        <v>0</v>
      </c>
      <c r="I12" s="10">
        <f t="shared" ref="I12:I20" si="1">H12*F12</f>
        <v>0</v>
      </c>
    </row>
    <row r="13" spans="1:9" x14ac:dyDescent="0.25">
      <c r="A13" s="2" t="s">
        <v>14</v>
      </c>
      <c r="B13" s="3"/>
      <c r="C13" s="3"/>
      <c r="D13" s="5" t="s">
        <v>96</v>
      </c>
      <c r="E13" s="2" t="s">
        <v>19</v>
      </c>
      <c r="F13" s="4">
        <v>1</v>
      </c>
      <c r="G13" s="10"/>
      <c r="H13" s="10">
        <f t="shared" si="0"/>
        <v>0</v>
      </c>
      <c r="I13" s="10">
        <f t="shared" si="1"/>
        <v>0</v>
      </c>
    </row>
    <row r="14" spans="1:9" x14ac:dyDescent="0.25">
      <c r="A14" s="2" t="s">
        <v>15</v>
      </c>
      <c r="B14" s="3"/>
      <c r="C14" s="3"/>
      <c r="D14" s="5" t="s">
        <v>23</v>
      </c>
      <c r="E14" s="2" t="s">
        <v>19</v>
      </c>
      <c r="F14" s="4">
        <v>1</v>
      </c>
      <c r="G14" s="10"/>
      <c r="H14" s="10">
        <f t="shared" si="0"/>
        <v>0</v>
      </c>
      <c r="I14" s="10">
        <f t="shared" si="1"/>
        <v>0</v>
      </c>
    </row>
    <row r="15" spans="1:9" x14ac:dyDescent="0.25">
      <c r="A15" s="2" t="s">
        <v>16</v>
      </c>
      <c r="B15" s="3"/>
      <c r="C15" s="3"/>
      <c r="D15" s="5" t="s">
        <v>22</v>
      </c>
      <c r="E15" s="2" t="s">
        <v>19</v>
      </c>
      <c r="F15" s="4">
        <v>1</v>
      </c>
      <c r="G15" s="10"/>
      <c r="H15" s="10">
        <f t="shared" si="0"/>
        <v>0</v>
      </c>
      <c r="I15" s="10">
        <f t="shared" si="1"/>
        <v>0</v>
      </c>
    </row>
    <row r="16" spans="1:9" x14ac:dyDescent="0.25">
      <c r="A16" s="2" t="s">
        <v>17</v>
      </c>
      <c r="B16" s="3"/>
      <c r="C16" s="3"/>
      <c r="D16" s="5" t="s">
        <v>30</v>
      </c>
      <c r="E16" s="2" t="s">
        <v>19</v>
      </c>
      <c r="F16" s="4">
        <v>1</v>
      </c>
      <c r="G16" s="10"/>
      <c r="H16" s="10">
        <f t="shared" si="0"/>
        <v>0</v>
      </c>
      <c r="I16" s="10">
        <f t="shared" si="1"/>
        <v>0</v>
      </c>
    </row>
    <row r="17" spans="1:9" x14ac:dyDescent="0.25">
      <c r="A17" s="2" t="s">
        <v>40</v>
      </c>
      <c r="B17" s="3"/>
      <c r="C17" s="3"/>
      <c r="D17" s="5" t="s">
        <v>94</v>
      </c>
      <c r="E17" s="2" t="s">
        <v>19</v>
      </c>
      <c r="F17" s="4">
        <v>1</v>
      </c>
      <c r="G17" s="10"/>
      <c r="H17" s="10">
        <f t="shared" si="0"/>
        <v>0</v>
      </c>
      <c r="I17" s="10">
        <f t="shared" si="1"/>
        <v>0</v>
      </c>
    </row>
    <row r="18" spans="1:9" x14ac:dyDescent="0.25">
      <c r="A18" s="2" t="s">
        <v>52</v>
      </c>
      <c r="B18" s="3"/>
      <c r="C18" s="3"/>
      <c r="D18" s="5" t="s">
        <v>21</v>
      </c>
      <c r="E18" s="2" t="s">
        <v>19</v>
      </c>
      <c r="F18" s="4">
        <v>1</v>
      </c>
      <c r="G18" s="10"/>
      <c r="H18" s="10">
        <f t="shared" si="0"/>
        <v>0</v>
      </c>
      <c r="I18" s="10">
        <f t="shared" si="1"/>
        <v>0</v>
      </c>
    </row>
    <row r="19" spans="1:9" x14ac:dyDescent="0.25">
      <c r="A19" s="2" t="s">
        <v>95</v>
      </c>
      <c r="B19" s="3"/>
      <c r="C19" s="3"/>
      <c r="D19" s="5" t="s">
        <v>51</v>
      </c>
      <c r="E19" s="2" t="s">
        <v>19</v>
      </c>
      <c r="F19" s="4">
        <v>1</v>
      </c>
      <c r="G19" s="10"/>
      <c r="H19" s="10">
        <f t="shared" si="0"/>
        <v>0</v>
      </c>
      <c r="I19" s="10">
        <f t="shared" si="1"/>
        <v>0</v>
      </c>
    </row>
    <row r="20" spans="1:9" x14ac:dyDescent="0.25">
      <c r="A20" s="2" t="s">
        <v>97</v>
      </c>
      <c r="B20" s="3"/>
      <c r="C20" s="3"/>
      <c r="D20" s="5" t="s">
        <v>39</v>
      </c>
      <c r="E20" s="2" t="s">
        <v>19</v>
      </c>
      <c r="F20" s="4">
        <v>1</v>
      </c>
      <c r="G20" s="10"/>
      <c r="H20" s="10">
        <f t="shared" si="0"/>
        <v>0</v>
      </c>
      <c r="I20" s="10">
        <f t="shared" si="1"/>
        <v>0</v>
      </c>
    </row>
    <row r="21" spans="1:9" s="17" customFormat="1" x14ac:dyDescent="0.25">
      <c r="A21" s="16">
        <v>3</v>
      </c>
      <c r="B21" s="42" t="s">
        <v>53</v>
      </c>
      <c r="C21" s="43"/>
      <c r="D21" s="43"/>
      <c r="E21" s="43"/>
      <c r="F21" s="43"/>
      <c r="G21" s="43"/>
      <c r="H21" s="44"/>
      <c r="I21" s="37">
        <f>TRUNC(SUM(I22:I28),2)</f>
        <v>0</v>
      </c>
    </row>
    <row r="22" spans="1:9" x14ac:dyDescent="0.25">
      <c r="A22" s="2" t="s">
        <v>41</v>
      </c>
      <c r="B22" s="3"/>
      <c r="C22" s="3"/>
      <c r="D22" s="5" t="s">
        <v>37</v>
      </c>
      <c r="E22" s="2" t="s">
        <v>19</v>
      </c>
      <c r="F22" s="4">
        <v>1</v>
      </c>
      <c r="G22" s="10"/>
      <c r="H22" s="10">
        <f t="shared" ref="H22:H28" si="2">TRUNC(G22*$H$2+G22,2)</f>
        <v>0</v>
      </c>
      <c r="I22" s="10">
        <f t="shared" ref="I22:I28" si="3">H22*F22</f>
        <v>0</v>
      </c>
    </row>
    <row r="23" spans="1:9" x14ac:dyDescent="0.25">
      <c r="A23" s="2" t="s">
        <v>42</v>
      </c>
      <c r="B23" s="3"/>
      <c r="C23" s="3"/>
      <c r="D23" s="5" t="s">
        <v>38</v>
      </c>
      <c r="E23" s="2" t="s">
        <v>19</v>
      </c>
      <c r="F23" s="4">
        <v>1</v>
      </c>
      <c r="G23" s="10"/>
      <c r="H23" s="10">
        <f t="shared" si="2"/>
        <v>0</v>
      </c>
      <c r="I23" s="10">
        <f t="shared" si="3"/>
        <v>0</v>
      </c>
    </row>
    <row r="24" spans="1:9" ht="32.25" customHeight="1" x14ac:dyDescent="0.25">
      <c r="A24" s="2" t="s">
        <v>43</v>
      </c>
      <c r="B24" s="3"/>
      <c r="C24" s="3"/>
      <c r="D24" s="5" t="s">
        <v>44</v>
      </c>
      <c r="E24" s="2" t="s">
        <v>19</v>
      </c>
      <c r="F24" s="4">
        <v>1</v>
      </c>
      <c r="G24" s="10"/>
      <c r="H24" s="10">
        <f t="shared" si="2"/>
        <v>0</v>
      </c>
      <c r="I24" s="10">
        <f t="shared" si="3"/>
        <v>0</v>
      </c>
    </row>
    <row r="25" spans="1:9" x14ac:dyDescent="0.25">
      <c r="A25" s="2" t="s">
        <v>45</v>
      </c>
      <c r="B25" s="3"/>
      <c r="C25" s="3"/>
      <c r="D25" s="5" t="s">
        <v>90</v>
      </c>
      <c r="E25" s="2" t="s">
        <v>19</v>
      </c>
      <c r="F25" s="4">
        <v>1</v>
      </c>
      <c r="G25" s="10"/>
      <c r="H25" s="10">
        <f t="shared" si="2"/>
        <v>0</v>
      </c>
      <c r="I25" s="10">
        <f t="shared" si="3"/>
        <v>0</v>
      </c>
    </row>
    <row r="26" spans="1:9" x14ac:dyDescent="0.25">
      <c r="A26" s="2" t="s">
        <v>46</v>
      </c>
      <c r="B26" s="3"/>
      <c r="C26" s="3"/>
      <c r="D26" s="5" t="s">
        <v>89</v>
      </c>
      <c r="E26" s="2" t="s">
        <v>19</v>
      </c>
      <c r="F26" s="4">
        <v>1</v>
      </c>
      <c r="G26" s="10"/>
      <c r="H26" s="10">
        <f t="shared" si="2"/>
        <v>0</v>
      </c>
      <c r="I26" s="10">
        <f t="shared" si="3"/>
        <v>0</v>
      </c>
    </row>
    <row r="27" spans="1:9" x14ac:dyDescent="0.25">
      <c r="A27" s="2" t="s">
        <v>47</v>
      </c>
      <c r="B27" s="3"/>
      <c r="C27" s="3"/>
      <c r="D27" s="5" t="s">
        <v>91</v>
      </c>
      <c r="E27" s="2" t="s">
        <v>19</v>
      </c>
      <c r="F27" s="4">
        <v>1</v>
      </c>
      <c r="G27" s="10"/>
      <c r="H27" s="10">
        <f t="shared" si="2"/>
        <v>0</v>
      </c>
      <c r="I27" s="10">
        <f t="shared" si="3"/>
        <v>0</v>
      </c>
    </row>
    <row r="28" spans="1:9" x14ac:dyDescent="0.25">
      <c r="A28" s="2" t="s">
        <v>54</v>
      </c>
      <c r="B28" s="3"/>
      <c r="C28" s="3"/>
      <c r="D28" s="5" t="s">
        <v>92</v>
      </c>
      <c r="E28" s="2" t="s">
        <v>19</v>
      </c>
      <c r="F28" s="4">
        <v>1</v>
      </c>
      <c r="G28" s="10"/>
      <c r="H28" s="10">
        <f t="shared" si="2"/>
        <v>0</v>
      </c>
      <c r="I28" s="10">
        <f t="shared" si="3"/>
        <v>0</v>
      </c>
    </row>
    <row r="29" spans="1:9" s="17" customFormat="1" x14ac:dyDescent="0.25">
      <c r="A29" s="16">
        <v>4</v>
      </c>
      <c r="B29" s="45" t="s">
        <v>48</v>
      </c>
      <c r="C29" s="46"/>
      <c r="D29" s="46"/>
      <c r="E29" s="46"/>
      <c r="F29" s="46"/>
      <c r="G29" s="46"/>
      <c r="H29" s="47"/>
      <c r="I29" s="38">
        <f>TRUNC(SUM(E30+E37+E57+E75+E88+E213+E236+E272+E275+E279+E222),2)</f>
        <v>0</v>
      </c>
    </row>
    <row r="30" spans="1:9" s="12" customFormat="1" x14ac:dyDescent="0.25">
      <c r="A30" s="11" t="s">
        <v>50</v>
      </c>
      <c r="B30" s="48" t="s">
        <v>49</v>
      </c>
      <c r="C30" s="48"/>
      <c r="D30" s="48"/>
      <c r="E30" s="39">
        <f>TRUNC(SUM(I31:I36),2)</f>
        <v>0</v>
      </c>
      <c r="F30" s="40">
        <f t="shared" ref="F30:I30" si="4">TRUNC(SUM(F31:F37),2)</f>
        <v>25</v>
      </c>
      <c r="G30" s="40">
        <f t="shared" si="4"/>
        <v>0</v>
      </c>
      <c r="H30" s="40">
        <f t="shared" si="4"/>
        <v>0</v>
      </c>
      <c r="I30" s="40">
        <f t="shared" si="4"/>
        <v>0</v>
      </c>
    </row>
    <row r="31" spans="1:9" x14ac:dyDescent="0.25">
      <c r="A31" s="2" t="s">
        <v>61</v>
      </c>
      <c r="B31" s="3"/>
      <c r="C31" s="3"/>
      <c r="D31" s="5" t="s">
        <v>56</v>
      </c>
      <c r="E31" s="2" t="s">
        <v>19</v>
      </c>
      <c r="F31" s="4">
        <v>1</v>
      </c>
      <c r="G31" s="10"/>
      <c r="H31" s="10">
        <f>TRUNC(G31*$H$2+G31,2)</f>
        <v>0</v>
      </c>
      <c r="I31" s="10">
        <f>H31*F31</f>
        <v>0</v>
      </c>
    </row>
    <row r="32" spans="1:9" x14ac:dyDescent="0.25">
      <c r="A32" s="2" t="s">
        <v>62</v>
      </c>
      <c r="B32" s="3"/>
      <c r="C32" s="3"/>
      <c r="D32" s="5" t="s">
        <v>57</v>
      </c>
      <c r="E32" s="2" t="s">
        <v>19</v>
      </c>
      <c r="F32" s="4">
        <v>1</v>
      </c>
      <c r="G32" s="10"/>
      <c r="H32" s="10">
        <f t="shared" ref="H32:H95" si="5">TRUNC(G32*$H$2+G32,2)</f>
        <v>0</v>
      </c>
      <c r="I32" s="10">
        <f t="shared" ref="I32:I95" si="6">H32*F32</f>
        <v>0</v>
      </c>
    </row>
    <row r="33" spans="1:9" x14ac:dyDescent="0.25">
      <c r="A33" s="2" t="s">
        <v>63</v>
      </c>
      <c r="B33" s="3"/>
      <c r="C33" s="3"/>
      <c r="D33" s="5" t="s">
        <v>58</v>
      </c>
      <c r="E33" s="2" t="s">
        <v>19</v>
      </c>
      <c r="F33" s="4">
        <v>1</v>
      </c>
      <c r="G33" s="10"/>
      <c r="H33" s="10">
        <f t="shared" si="5"/>
        <v>0</v>
      </c>
      <c r="I33" s="10">
        <f t="shared" si="6"/>
        <v>0</v>
      </c>
    </row>
    <row r="34" spans="1:9" x14ac:dyDescent="0.25">
      <c r="A34" s="2" t="s">
        <v>64</v>
      </c>
      <c r="B34" s="3"/>
      <c r="C34" s="3"/>
      <c r="D34" s="5" t="s">
        <v>59</v>
      </c>
      <c r="E34" s="2" t="s">
        <v>19</v>
      </c>
      <c r="F34" s="4">
        <v>1</v>
      </c>
      <c r="G34" s="10"/>
      <c r="H34" s="10">
        <f t="shared" si="5"/>
        <v>0</v>
      </c>
      <c r="I34" s="10">
        <f t="shared" si="6"/>
        <v>0</v>
      </c>
    </row>
    <row r="35" spans="1:9" x14ac:dyDescent="0.25">
      <c r="A35" s="2" t="s">
        <v>65</v>
      </c>
      <c r="B35" s="3"/>
      <c r="C35" s="3"/>
      <c r="D35" s="5" t="s">
        <v>60</v>
      </c>
      <c r="E35" s="2" t="s">
        <v>19</v>
      </c>
      <c r="F35" s="4">
        <v>1</v>
      </c>
      <c r="G35" s="10"/>
      <c r="H35" s="10">
        <f t="shared" si="5"/>
        <v>0</v>
      </c>
      <c r="I35" s="10">
        <f t="shared" si="6"/>
        <v>0</v>
      </c>
    </row>
    <row r="36" spans="1:9" x14ac:dyDescent="0.25">
      <c r="A36" s="2" t="s">
        <v>601</v>
      </c>
      <c r="B36" s="3"/>
      <c r="C36" s="3"/>
      <c r="D36" s="5" t="s">
        <v>600</v>
      </c>
      <c r="E36" s="2" t="s">
        <v>19</v>
      </c>
      <c r="F36" s="4">
        <v>1</v>
      </c>
      <c r="G36" s="10"/>
      <c r="H36" s="10">
        <f t="shared" si="5"/>
        <v>0</v>
      </c>
      <c r="I36" s="10">
        <f t="shared" si="6"/>
        <v>0</v>
      </c>
    </row>
    <row r="37" spans="1:9" s="12" customFormat="1" x14ac:dyDescent="0.25">
      <c r="A37" s="11" t="s">
        <v>66</v>
      </c>
      <c r="B37" s="48" t="s">
        <v>234</v>
      </c>
      <c r="C37" s="48"/>
      <c r="D37" s="48"/>
      <c r="E37" s="39">
        <f>TRUNC(SUM(I38:I56),2)</f>
        <v>0</v>
      </c>
      <c r="F37" s="40">
        <f t="shared" ref="F37" si="7">TRUNC(SUM(F38:F44),2)</f>
        <v>19</v>
      </c>
      <c r="G37" s="40">
        <f t="shared" ref="G37" si="8">TRUNC(SUM(G38:G44),2)</f>
        <v>0</v>
      </c>
      <c r="H37" s="40">
        <f t="shared" ref="H37" si="9">TRUNC(SUM(H38:H44),2)</f>
        <v>0</v>
      </c>
      <c r="I37" s="40">
        <f t="shared" ref="I37" si="10">TRUNC(SUM(I38:I44),2)</f>
        <v>0</v>
      </c>
    </row>
    <row r="38" spans="1:9" s="12" customFormat="1" x14ac:dyDescent="0.25">
      <c r="A38" s="2" t="s">
        <v>67</v>
      </c>
      <c r="B38" s="21"/>
      <c r="C38" s="21"/>
      <c r="D38" s="5" t="s">
        <v>355</v>
      </c>
      <c r="E38" s="19" t="s">
        <v>110</v>
      </c>
      <c r="F38" s="4">
        <f>VLOOKUP(D38,[1]VENTILAÇÃO!$B$3:$N$105,13,0)</f>
        <v>1</v>
      </c>
      <c r="G38" s="11"/>
      <c r="H38" s="10">
        <f t="shared" si="5"/>
        <v>0</v>
      </c>
      <c r="I38" s="10">
        <f t="shared" si="6"/>
        <v>0</v>
      </c>
    </row>
    <row r="39" spans="1:9" s="12" customFormat="1" x14ac:dyDescent="0.25">
      <c r="A39" s="2" t="s">
        <v>68</v>
      </c>
      <c r="B39" s="21"/>
      <c r="C39" s="21"/>
      <c r="D39" s="5" t="s">
        <v>356</v>
      </c>
      <c r="E39" s="19" t="s">
        <v>110</v>
      </c>
      <c r="F39" s="4">
        <f>VLOOKUP(D39,[1]VENTILAÇÃO!$B$3:$N$105,13,0)</f>
        <v>1</v>
      </c>
      <c r="G39" s="11"/>
      <c r="H39" s="10">
        <f t="shared" si="5"/>
        <v>0</v>
      </c>
      <c r="I39" s="10">
        <f t="shared" si="6"/>
        <v>0</v>
      </c>
    </row>
    <row r="40" spans="1:9" s="12" customFormat="1" x14ac:dyDescent="0.25">
      <c r="A40" s="2" t="s">
        <v>69</v>
      </c>
      <c r="B40" s="21"/>
      <c r="C40" s="21"/>
      <c r="D40" s="5" t="s">
        <v>357</v>
      </c>
      <c r="E40" s="19" t="s">
        <v>110</v>
      </c>
      <c r="F40" s="4">
        <f>VLOOKUP(D40,[1]VENTILAÇÃO!$B$3:$N$105,13,0)</f>
        <v>2</v>
      </c>
      <c r="G40" s="11"/>
      <c r="H40" s="10">
        <f t="shared" si="5"/>
        <v>0</v>
      </c>
      <c r="I40" s="10">
        <f t="shared" si="6"/>
        <v>0</v>
      </c>
    </row>
    <row r="41" spans="1:9" s="12" customFormat="1" x14ac:dyDescent="0.25">
      <c r="A41" s="2" t="s">
        <v>378</v>
      </c>
      <c r="B41" s="21"/>
      <c r="C41" s="21"/>
      <c r="D41" s="5" t="s">
        <v>358</v>
      </c>
      <c r="E41" s="19" t="s">
        <v>110</v>
      </c>
      <c r="F41" s="4">
        <f>VLOOKUP(D41,[1]VENTILAÇÃO!$B$3:$N$105,13,0)</f>
        <v>10</v>
      </c>
      <c r="G41" s="11"/>
      <c r="H41" s="10">
        <f t="shared" si="5"/>
        <v>0</v>
      </c>
      <c r="I41" s="10">
        <f t="shared" si="6"/>
        <v>0</v>
      </c>
    </row>
    <row r="42" spans="1:9" s="12" customFormat="1" ht="30" x14ac:dyDescent="0.25">
      <c r="A42" s="2" t="s">
        <v>379</v>
      </c>
      <c r="B42" s="21"/>
      <c r="C42" s="21"/>
      <c r="D42" s="5" t="s">
        <v>337</v>
      </c>
      <c r="E42" s="19" t="s">
        <v>110</v>
      </c>
      <c r="F42" s="4">
        <f>VLOOKUP(D42,[1]VENTILAÇÃO!$B$3:$N$105,13,0)</f>
        <v>1</v>
      </c>
      <c r="G42" s="11"/>
      <c r="H42" s="10">
        <f t="shared" si="5"/>
        <v>0</v>
      </c>
      <c r="I42" s="10">
        <f t="shared" si="6"/>
        <v>0</v>
      </c>
    </row>
    <row r="43" spans="1:9" s="12" customFormat="1" ht="30" x14ac:dyDescent="0.25">
      <c r="A43" s="2" t="s">
        <v>380</v>
      </c>
      <c r="B43" s="21"/>
      <c r="C43" s="21"/>
      <c r="D43" s="5" t="s">
        <v>338</v>
      </c>
      <c r="E43" s="19" t="s">
        <v>110</v>
      </c>
      <c r="F43" s="4">
        <f>VLOOKUP(D43,[1]VENTILAÇÃO!$B$3:$N$105,13,0)</f>
        <v>3</v>
      </c>
      <c r="G43" s="11"/>
      <c r="H43" s="10">
        <f t="shared" si="5"/>
        <v>0</v>
      </c>
      <c r="I43" s="10">
        <f t="shared" si="6"/>
        <v>0</v>
      </c>
    </row>
    <row r="44" spans="1:9" s="12" customFormat="1" ht="30" x14ac:dyDescent="0.25">
      <c r="A44" s="2" t="s">
        <v>381</v>
      </c>
      <c r="B44" s="21"/>
      <c r="C44" s="21"/>
      <c r="D44" s="5" t="s">
        <v>339</v>
      </c>
      <c r="E44" s="19" t="s">
        <v>110</v>
      </c>
      <c r="F44" s="4">
        <f>VLOOKUP(D44,[1]VENTILAÇÃO!$B$3:$N$105,13,0)</f>
        <v>1</v>
      </c>
      <c r="G44" s="11"/>
      <c r="H44" s="10">
        <f t="shared" si="5"/>
        <v>0</v>
      </c>
      <c r="I44" s="10">
        <f t="shared" si="6"/>
        <v>0</v>
      </c>
    </row>
    <row r="45" spans="1:9" s="12" customFormat="1" x14ac:dyDescent="0.25">
      <c r="A45" s="2" t="s">
        <v>382</v>
      </c>
      <c r="B45" s="21"/>
      <c r="C45" s="21"/>
      <c r="D45" s="5" t="s">
        <v>340</v>
      </c>
      <c r="E45" s="19" t="s">
        <v>110</v>
      </c>
      <c r="F45" s="4">
        <f>VLOOKUP(D45,[1]VENTILAÇÃO!$B$3:$N$105,13,0)</f>
        <v>1</v>
      </c>
      <c r="G45" s="11"/>
      <c r="H45" s="10">
        <f t="shared" si="5"/>
        <v>0</v>
      </c>
      <c r="I45" s="10">
        <f t="shared" si="6"/>
        <v>0</v>
      </c>
    </row>
    <row r="46" spans="1:9" s="12" customFormat="1" x14ac:dyDescent="0.25">
      <c r="A46" s="2" t="s">
        <v>383</v>
      </c>
      <c r="B46" s="21"/>
      <c r="C46" s="21"/>
      <c r="D46" s="5" t="s">
        <v>341</v>
      </c>
      <c r="E46" s="19" t="s">
        <v>110</v>
      </c>
      <c r="F46" s="4">
        <f>VLOOKUP(D46,[1]VENTILAÇÃO!$B$3:$N$105,13,0)</f>
        <v>1</v>
      </c>
      <c r="G46" s="11"/>
      <c r="H46" s="10">
        <f t="shared" si="5"/>
        <v>0</v>
      </c>
      <c r="I46" s="10">
        <f t="shared" si="6"/>
        <v>0</v>
      </c>
    </row>
    <row r="47" spans="1:9" s="12" customFormat="1" x14ac:dyDescent="0.25">
      <c r="A47" s="2" t="s">
        <v>384</v>
      </c>
      <c r="B47" s="21"/>
      <c r="C47" s="21"/>
      <c r="D47" s="5" t="s">
        <v>359</v>
      </c>
      <c r="E47" s="19" t="s">
        <v>110</v>
      </c>
      <c r="F47" s="4">
        <f>VLOOKUP(D47,[1]VENTILAÇÃO!$B$3:$N$105,13,0)</f>
        <v>2</v>
      </c>
      <c r="G47" s="11"/>
      <c r="H47" s="10">
        <f t="shared" si="5"/>
        <v>0</v>
      </c>
      <c r="I47" s="10">
        <f t="shared" si="6"/>
        <v>0</v>
      </c>
    </row>
    <row r="48" spans="1:9" s="12" customFormat="1" x14ac:dyDescent="0.25">
      <c r="A48" s="2" t="s">
        <v>385</v>
      </c>
      <c r="B48" s="21"/>
      <c r="C48" s="21"/>
      <c r="D48" s="5" t="s">
        <v>342</v>
      </c>
      <c r="E48" s="19" t="s">
        <v>110</v>
      </c>
      <c r="F48" s="4">
        <f>VLOOKUP(D48,[1]VENTILAÇÃO!$B$3:$N$105,13,0)</f>
        <v>1</v>
      </c>
      <c r="G48" s="11"/>
      <c r="H48" s="10">
        <f t="shared" si="5"/>
        <v>0</v>
      </c>
      <c r="I48" s="10">
        <f t="shared" si="6"/>
        <v>0</v>
      </c>
    </row>
    <row r="49" spans="1:9" s="12" customFormat="1" ht="30" x14ac:dyDescent="0.25">
      <c r="A49" s="2" t="s">
        <v>386</v>
      </c>
      <c r="B49" s="21"/>
      <c r="C49" s="21"/>
      <c r="D49" s="5" t="s">
        <v>343</v>
      </c>
      <c r="E49" s="19" t="s">
        <v>110</v>
      </c>
      <c r="F49" s="4">
        <f>VLOOKUP(D49,[1]VENTILAÇÃO!$B$3:$N$105,13,0)</f>
        <v>23</v>
      </c>
      <c r="G49" s="11"/>
      <c r="H49" s="10">
        <f t="shared" si="5"/>
        <v>0</v>
      </c>
      <c r="I49" s="10">
        <f t="shared" si="6"/>
        <v>0</v>
      </c>
    </row>
    <row r="50" spans="1:9" s="12" customFormat="1" ht="30" x14ac:dyDescent="0.25">
      <c r="A50" s="2" t="s">
        <v>387</v>
      </c>
      <c r="B50" s="21"/>
      <c r="C50" s="21"/>
      <c r="D50" s="5" t="s">
        <v>344</v>
      </c>
      <c r="E50" s="19" t="s">
        <v>110</v>
      </c>
      <c r="F50" s="4">
        <f>VLOOKUP(D50,[1]VENTILAÇÃO!$B$3:$N$105,13,0)</f>
        <v>24</v>
      </c>
      <c r="G50" s="11"/>
      <c r="H50" s="10">
        <f t="shared" si="5"/>
        <v>0</v>
      </c>
      <c r="I50" s="10">
        <f t="shared" si="6"/>
        <v>0</v>
      </c>
    </row>
    <row r="51" spans="1:9" s="12" customFormat="1" ht="30" x14ac:dyDescent="0.25">
      <c r="A51" s="2" t="s">
        <v>388</v>
      </c>
      <c r="B51" s="21"/>
      <c r="C51" s="21"/>
      <c r="D51" s="5" t="s">
        <v>345</v>
      </c>
      <c r="E51" s="19" t="s">
        <v>110</v>
      </c>
      <c r="F51" s="4">
        <f>VLOOKUP(D51,[1]VENTILAÇÃO!$B$3:$N$105,13,0)</f>
        <v>16</v>
      </c>
      <c r="G51" s="11"/>
      <c r="H51" s="10">
        <f t="shared" si="5"/>
        <v>0</v>
      </c>
      <c r="I51" s="10">
        <f t="shared" si="6"/>
        <v>0</v>
      </c>
    </row>
    <row r="52" spans="1:9" s="12" customFormat="1" ht="30" x14ac:dyDescent="0.25">
      <c r="A52" s="2" t="s">
        <v>389</v>
      </c>
      <c r="B52" s="21"/>
      <c r="C52" s="21"/>
      <c r="D52" s="5" t="s">
        <v>346</v>
      </c>
      <c r="E52" s="19" t="s">
        <v>110</v>
      </c>
      <c r="F52" s="4">
        <f>VLOOKUP(D52,[1]VENTILAÇÃO!$B$3:$N$105,13,0)</f>
        <v>73</v>
      </c>
      <c r="G52" s="11"/>
      <c r="H52" s="10">
        <f t="shared" si="5"/>
        <v>0</v>
      </c>
      <c r="I52" s="10">
        <f t="shared" si="6"/>
        <v>0</v>
      </c>
    </row>
    <row r="53" spans="1:9" s="12" customFormat="1" ht="30" x14ac:dyDescent="0.25">
      <c r="A53" s="2" t="s">
        <v>390</v>
      </c>
      <c r="B53" s="21"/>
      <c r="C53" s="21"/>
      <c r="D53" s="5" t="s">
        <v>348</v>
      </c>
      <c r="E53" s="19" t="s">
        <v>110</v>
      </c>
      <c r="F53" s="4">
        <f>VLOOKUP(D53,[1]VENTILAÇÃO!$B$3:$N$105,13,0)</f>
        <v>1</v>
      </c>
      <c r="G53" s="11"/>
      <c r="H53" s="10">
        <f t="shared" si="5"/>
        <v>0</v>
      </c>
      <c r="I53" s="10">
        <f t="shared" si="6"/>
        <v>0</v>
      </c>
    </row>
    <row r="54" spans="1:9" s="12" customFormat="1" ht="30" x14ac:dyDescent="0.25">
      <c r="A54" s="2" t="s">
        <v>391</v>
      </c>
      <c r="B54" s="21"/>
      <c r="C54" s="21"/>
      <c r="D54" s="5" t="s">
        <v>350</v>
      </c>
      <c r="E54" s="19" t="s">
        <v>110</v>
      </c>
      <c r="F54" s="4">
        <f>VLOOKUP(D54,[1]VENTILAÇÃO!$B$3:$N$105,13,0)</f>
        <v>1</v>
      </c>
      <c r="G54" s="11"/>
      <c r="H54" s="10">
        <f t="shared" si="5"/>
        <v>0</v>
      </c>
      <c r="I54" s="10">
        <f t="shared" si="6"/>
        <v>0</v>
      </c>
    </row>
    <row r="55" spans="1:9" s="12" customFormat="1" ht="30" x14ac:dyDescent="0.25">
      <c r="A55" s="2" t="s">
        <v>392</v>
      </c>
      <c r="B55" s="21"/>
      <c r="C55" s="21"/>
      <c r="D55" s="5" t="s">
        <v>347</v>
      </c>
      <c r="E55" s="19" t="s">
        <v>110</v>
      </c>
      <c r="F55" s="4">
        <f>VLOOKUP(D55,[1]VENTILAÇÃO!$B$3:$N$105,13,0)</f>
        <v>3</v>
      </c>
      <c r="G55" s="11"/>
      <c r="H55" s="10">
        <f t="shared" si="5"/>
        <v>0</v>
      </c>
      <c r="I55" s="10">
        <f t="shared" si="6"/>
        <v>0</v>
      </c>
    </row>
    <row r="56" spans="1:9" s="12" customFormat="1" ht="30" x14ac:dyDescent="0.25">
      <c r="A56" s="2" t="s">
        <v>393</v>
      </c>
      <c r="B56" s="21"/>
      <c r="C56" s="21"/>
      <c r="D56" s="5" t="s">
        <v>349</v>
      </c>
      <c r="E56" s="19" t="s">
        <v>110</v>
      </c>
      <c r="F56" s="4">
        <f>VLOOKUP(D56,[1]VENTILAÇÃO!$B$3:$N$105,13,0)</f>
        <v>1</v>
      </c>
      <c r="G56" s="11"/>
      <c r="H56" s="10">
        <f t="shared" si="5"/>
        <v>0</v>
      </c>
      <c r="I56" s="10">
        <f t="shared" si="6"/>
        <v>0</v>
      </c>
    </row>
    <row r="57" spans="1:9" s="12" customFormat="1" x14ac:dyDescent="0.25">
      <c r="A57" s="11" t="s">
        <v>70</v>
      </c>
      <c r="B57" s="48" t="s">
        <v>360</v>
      </c>
      <c r="C57" s="48"/>
      <c r="D57" s="48"/>
      <c r="E57" s="39">
        <f>TRUNC(SUM(I58:I74),2)</f>
        <v>0</v>
      </c>
      <c r="F57" s="40">
        <f t="shared" ref="F57" si="11">TRUNC(SUM(F58:F64),2)</f>
        <v>1541.3</v>
      </c>
      <c r="G57" s="40">
        <f t="shared" ref="G57" si="12">TRUNC(SUM(G58:G64),2)</f>
        <v>0</v>
      </c>
      <c r="H57" s="40">
        <f t="shared" ref="H57" si="13">TRUNC(SUM(H58:H64),2)</f>
        <v>0</v>
      </c>
      <c r="I57" s="40">
        <f t="shared" ref="I57" si="14">TRUNC(SUM(I58:I64),2)</f>
        <v>0</v>
      </c>
    </row>
    <row r="58" spans="1:9" s="12" customFormat="1" x14ac:dyDescent="0.25">
      <c r="A58" s="2" t="s">
        <v>71</v>
      </c>
      <c r="B58" s="21"/>
      <c r="C58" s="21"/>
      <c r="D58" s="5" t="s">
        <v>361</v>
      </c>
      <c r="E58" s="4" t="str">
        <f>VLOOKUP(D58,[1]VENTILAÇÃO!$B$3:$N$105,12,0)</f>
        <v>m</v>
      </c>
      <c r="F58" s="4">
        <f>VLOOKUP(D58,[1]VENTILAÇÃO!$B$3:$N$105,13,0)</f>
        <v>270</v>
      </c>
      <c r="G58" s="11"/>
      <c r="H58" s="10">
        <f t="shared" si="5"/>
        <v>0</v>
      </c>
      <c r="I58" s="10">
        <f t="shared" si="6"/>
        <v>0</v>
      </c>
    </row>
    <row r="59" spans="1:9" s="12" customFormat="1" x14ac:dyDescent="0.25">
      <c r="A59" s="2" t="s">
        <v>72</v>
      </c>
      <c r="B59" s="21"/>
      <c r="C59" s="21"/>
      <c r="D59" s="5" t="s">
        <v>362</v>
      </c>
      <c r="E59" s="4" t="str">
        <f>VLOOKUP(D59,[1]VENTILAÇÃO!$B$3:$N$105,12,0)</f>
        <v>m</v>
      </c>
      <c r="F59" s="4">
        <f>VLOOKUP(D59,[1]VENTILAÇÃO!$B$3:$N$105,13,0)</f>
        <v>355</v>
      </c>
      <c r="G59" s="11"/>
      <c r="H59" s="10">
        <f t="shared" si="5"/>
        <v>0</v>
      </c>
      <c r="I59" s="10">
        <f t="shared" si="6"/>
        <v>0</v>
      </c>
    </row>
    <row r="60" spans="1:9" s="12" customFormat="1" x14ac:dyDescent="0.25">
      <c r="A60" s="2" t="s">
        <v>394</v>
      </c>
      <c r="B60" s="21"/>
      <c r="C60" s="21"/>
      <c r="D60" s="5" t="s">
        <v>363</v>
      </c>
      <c r="E60" s="4" t="str">
        <f>VLOOKUP(D60,[1]VENTILAÇÃO!$B$3:$N$105,12,0)</f>
        <v>m</v>
      </c>
      <c r="F60" s="4">
        <f>VLOOKUP(D60,[1]VENTILAÇÃO!$B$3:$N$105,13,0)</f>
        <v>304.7</v>
      </c>
      <c r="G60" s="11"/>
      <c r="H60" s="10">
        <f t="shared" si="5"/>
        <v>0</v>
      </c>
      <c r="I60" s="10">
        <f t="shared" si="6"/>
        <v>0</v>
      </c>
    </row>
    <row r="61" spans="1:9" s="12" customFormat="1" x14ac:dyDescent="0.25">
      <c r="A61" s="2" t="s">
        <v>395</v>
      </c>
      <c r="B61" s="21"/>
      <c r="C61" s="21"/>
      <c r="D61" s="5" t="s">
        <v>364</v>
      </c>
      <c r="E61" s="4" t="str">
        <f>VLOOKUP(D61,[1]VENTILAÇÃO!$B$3:$N$105,12,0)</f>
        <v>m</v>
      </c>
      <c r="F61" s="4">
        <f>VLOOKUP(D61,[1]VENTILAÇÃO!$B$3:$N$105,13,0)</f>
        <v>62.1</v>
      </c>
      <c r="G61" s="11"/>
      <c r="H61" s="10">
        <f t="shared" si="5"/>
        <v>0</v>
      </c>
      <c r="I61" s="10">
        <f t="shared" si="6"/>
        <v>0</v>
      </c>
    </row>
    <row r="62" spans="1:9" s="12" customFormat="1" x14ac:dyDescent="0.25">
      <c r="A62" s="2" t="s">
        <v>396</v>
      </c>
      <c r="B62" s="21"/>
      <c r="C62" s="21"/>
      <c r="D62" s="5" t="s">
        <v>365</v>
      </c>
      <c r="E62" s="4" t="str">
        <f>VLOOKUP(D62,[1]VENTILAÇÃO!$B$3:$N$105,12,0)</f>
        <v>m</v>
      </c>
      <c r="F62" s="4">
        <f>VLOOKUP(D62,[1]VENTILAÇÃO!$B$3:$N$105,13,0)</f>
        <v>223</v>
      </c>
      <c r="G62" s="11"/>
      <c r="H62" s="10">
        <f t="shared" si="5"/>
        <v>0</v>
      </c>
      <c r="I62" s="10">
        <f t="shared" si="6"/>
        <v>0</v>
      </c>
    </row>
    <row r="63" spans="1:9" s="12" customFormat="1" x14ac:dyDescent="0.25">
      <c r="A63" s="2" t="s">
        <v>397</v>
      </c>
      <c r="B63" s="21"/>
      <c r="C63" s="21"/>
      <c r="D63" s="5" t="s">
        <v>366</v>
      </c>
      <c r="E63" s="4" t="str">
        <f>VLOOKUP(D63,[1]VENTILAÇÃO!$B$3:$N$105,12,0)</f>
        <v>m</v>
      </c>
      <c r="F63" s="4">
        <f>VLOOKUP(D63,[1]VENTILAÇÃO!$B$3:$N$105,13,0)</f>
        <v>239.6</v>
      </c>
      <c r="G63" s="11"/>
      <c r="H63" s="10">
        <f t="shared" si="5"/>
        <v>0</v>
      </c>
      <c r="I63" s="10">
        <f t="shared" si="6"/>
        <v>0</v>
      </c>
    </row>
    <row r="64" spans="1:9" s="12" customFormat="1" x14ac:dyDescent="0.25">
      <c r="A64" s="2" t="s">
        <v>398</v>
      </c>
      <c r="B64" s="21"/>
      <c r="C64" s="21"/>
      <c r="D64" s="5" t="s">
        <v>367</v>
      </c>
      <c r="E64" s="4" t="str">
        <f>VLOOKUP(D64,[1]VENTILAÇÃO!$B$3:$N$105,12,0)</f>
        <v>m</v>
      </c>
      <c r="F64" s="4">
        <f>VLOOKUP(D64,[1]VENTILAÇÃO!$B$3:$N$105,13,0)</f>
        <v>86.9</v>
      </c>
      <c r="G64" s="11"/>
      <c r="H64" s="10">
        <f t="shared" si="5"/>
        <v>0</v>
      </c>
      <c r="I64" s="10">
        <f t="shared" si="6"/>
        <v>0</v>
      </c>
    </row>
    <row r="65" spans="1:9" s="12" customFormat="1" x14ac:dyDescent="0.25">
      <c r="A65" s="2" t="s">
        <v>399</v>
      </c>
      <c r="B65" s="21"/>
      <c r="C65" s="21"/>
      <c r="D65" s="5" t="s">
        <v>368</v>
      </c>
      <c r="E65" s="4" t="str">
        <f>VLOOKUP(D65,[1]VENTILAÇÃO!$B$3:$N$105,12,0)</f>
        <v>m</v>
      </c>
      <c r="F65" s="4">
        <f>VLOOKUP(D65,[1]VENTILAÇÃO!$B$3:$N$105,13,0)</f>
        <v>134.80000000000001</v>
      </c>
      <c r="G65" s="11"/>
      <c r="H65" s="10">
        <f t="shared" si="5"/>
        <v>0</v>
      </c>
      <c r="I65" s="10">
        <f t="shared" si="6"/>
        <v>0</v>
      </c>
    </row>
    <row r="66" spans="1:9" s="12" customFormat="1" x14ac:dyDescent="0.25">
      <c r="A66" s="2" t="s">
        <v>400</v>
      </c>
      <c r="B66" s="21"/>
      <c r="C66" s="21"/>
      <c r="D66" s="5" t="s">
        <v>369</v>
      </c>
      <c r="E66" s="4" t="str">
        <f>VLOOKUP(D66,[1]VENTILAÇÃO!$B$3:$N$105,12,0)</f>
        <v>m</v>
      </c>
      <c r="F66" s="4">
        <f>VLOOKUP(D66,[1]VENTILAÇÃO!$B$3:$N$105,13,0)</f>
        <v>55.4</v>
      </c>
      <c r="G66" s="11"/>
      <c r="H66" s="10">
        <f t="shared" si="5"/>
        <v>0</v>
      </c>
      <c r="I66" s="10">
        <f t="shared" si="6"/>
        <v>0</v>
      </c>
    </row>
    <row r="67" spans="1:9" s="12" customFormat="1" x14ac:dyDescent="0.25">
      <c r="A67" s="2" t="s">
        <v>401</v>
      </c>
      <c r="B67" s="21"/>
      <c r="C67" s="21"/>
      <c r="D67" s="5" t="s">
        <v>370</v>
      </c>
      <c r="E67" s="4" t="str">
        <f>VLOOKUP(D67,[1]VENTILAÇÃO!$B$3:$N$105,12,0)</f>
        <v>m</v>
      </c>
      <c r="F67" s="4">
        <f>VLOOKUP(D67,[1]VENTILAÇÃO!$B$3:$N$105,13,0)</f>
        <v>20</v>
      </c>
      <c r="G67" s="11"/>
      <c r="H67" s="10">
        <f t="shared" si="5"/>
        <v>0</v>
      </c>
      <c r="I67" s="10">
        <f t="shared" si="6"/>
        <v>0</v>
      </c>
    </row>
    <row r="68" spans="1:9" s="12" customFormat="1" x14ac:dyDescent="0.25">
      <c r="A68" s="2" t="s">
        <v>402</v>
      </c>
      <c r="B68" s="21"/>
      <c r="C68" s="21"/>
      <c r="D68" s="5" t="s">
        <v>371</v>
      </c>
      <c r="E68" s="4" t="str">
        <f>VLOOKUP(D68,[1]VENTILAÇÃO!$B$3:$N$105,12,0)</f>
        <v>m</v>
      </c>
      <c r="F68" s="4">
        <f>VLOOKUP(D68,[1]VENTILAÇÃO!$B$3:$N$105,13,0)</f>
        <v>54.5</v>
      </c>
      <c r="G68" s="11"/>
      <c r="H68" s="10">
        <f t="shared" si="5"/>
        <v>0</v>
      </c>
      <c r="I68" s="10">
        <f t="shared" si="6"/>
        <v>0</v>
      </c>
    </row>
    <row r="69" spans="1:9" s="12" customFormat="1" x14ac:dyDescent="0.25">
      <c r="A69" s="2" t="s">
        <v>403</v>
      </c>
      <c r="B69" s="21"/>
      <c r="C69" s="21"/>
      <c r="D69" s="5" t="s">
        <v>372</v>
      </c>
      <c r="E69" s="4" t="str">
        <f>VLOOKUP(D69,[1]VENTILAÇÃO!$B$3:$N$105,12,0)</f>
        <v>pç</v>
      </c>
      <c r="F69" s="4">
        <f>VLOOKUP(D69,[1]VENTILAÇÃO!$B$3:$N$105,13,0)</f>
        <v>4</v>
      </c>
      <c r="G69" s="11"/>
      <c r="H69" s="10">
        <f t="shared" si="5"/>
        <v>0</v>
      </c>
      <c r="I69" s="10">
        <f t="shared" si="6"/>
        <v>0</v>
      </c>
    </row>
    <row r="70" spans="1:9" s="12" customFormat="1" x14ac:dyDescent="0.25">
      <c r="A70" s="2" t="s">
        <v>404</v>
      </c>
      <c r="B70" s="21"/>
      <c r="C70" s="21"/>
      <c r="D70" s="5" t="s">
        <v>373</v>
      </c>
      <c r="E70" s="4" t="str">
        <f>VLOOKUP(D70,[1]VENTILAÇÃO!$B$3:$N$105,12,0)</f>
        <v>pç</v>
      </c>
      <c r="F70" s="4">
        <f>VLOOKUP(D70,[1]VENTILAÇÃO!$B$3:$N$105,13,0)</f>
        <v>136</v>
      </c>
      <c r="G70" s="11"/>
      <c r="H70" s="10">
        <f t="shared" si="5"/>
        <v>0</v>
      </c>
      <c r="I70" s="10">
        <f t="shared" si="6"/>
        <v>0</v>
      </c>
    </row>
    <row r="71" spans="1:9" s="12" customFormat="1" x14ac:dyDescent="0.25">
      <c r="A71" s="2" t="s">
        <v>405</v>
      </c>
      <c r="B71" s="21"/>
      <c r="C71" s="21"/>
      <c r="D71" s="5" t="s">
        <v>374</v>
      </c>
      <c r="E71" s="4" t="str">
        <f>VLOOKUP(D71,[1]VENTILAÇÃO!$B$3:$N$105,12,0)</f>
        <v>pç</v>
      </c>
      <c r="F71" s="4">
        <f>VLOOKUP(D71,[1]VENTILAÇÃO!$B$3:$N$105,13,0)</f>
        <v>2</v>
      </c>
      <c r="G71" s="11"/>
      <c r="H71" s="10">
        <f t="shared" si="5"/>
        <v>0</v>
      </c>
      <c r="I71" s="10">
        <f t="shared" si="6"/>
        <v>0</v>
      </c>
    </row>
    <row r="72" spans="1:9" s="12" customFormat="1" x14ac:dyDescent="0.25">
      <c r="A72" s="2" t="s">
        <v>406</v>
      </c>
      <c r="B72" s="21"/>
      <c r="C72" s="21"/>
      <c r="D72" s="5" t="s">
        <v>376</v>
      </c>
      <c r="E72" s="4" t="str">
        <f>VLOOKUP(D72,[1]VENTILAÇÃO!$B$3:$N$105,12,0)</f>
        <v>pç</v>
      </c>
      <c r="F72" s="4">
        <f>VLOOKUP(D72,[1]VENTILAÇÃO!$B$3:$N$105,13,0)</f>
        <v>8</v>
      </c>
      <c r="G72" s="11"/>
      <c r="H72" s="10">
        <f t="shared" si="5"/>
        <v>0</v>
      </c>
      <c r="I72" s="10">
        <f t="shared" si="6"/>
        <v>0</v>
      </c>
    </row>
    <row r="73" spans="1:9" s="12" customFormat="1" x14ac:dyDescent="0.25">
      <c r="A73" s="2" t="s">
        <v>407</v>
      </c>
      <c r="B73" s="21"/>
      <c r="C73" s="21"/>
      <c r="D73" s="5" t="s">
        <v>375</v>
      </c>
      <c r="E73" s="4" t="str">
        <f>VLOOKUP(D73,[1]VENTILAÇÃO!$B$3:$N$105,12,0)</f>
        <v>pç</v>
      </c>
      <c r="F73" s="4">
        <f>VLOOKUP(D73,[1]VENTILAÇÃO!$B$3:$N$105,13,0)</f>
        <v>137</v>
      </c>
      <c r="G73" s="11"/>
      <c r="H73" s="10">
        <f t="shared" si="5"/>
        <v>0</v>
      </c>
      <c r="I73" s="10">
        <f t="shared" si="6"/>
        <v>0</v>
      </c>
    </row>
    <row r="74" spans="1:9" s="12" customFormat="1" x14ac:dyDescent="0.25">
      <c r="A74" s="2"/>
      <c r="B74" s="21"/>
      <c r="C74" s="21"/>
      <c r="D74" s="5" t="s">
        <v>580</v>
      </c>
      <c r="E74" s="4" t="s">
        <v>110</v>
      </c>
      <c r="F74" s="4">
        <f>F47+F48+F49+F50+F51+F52+F53</f>
        <v>140</v>
      </c>
      <c r="G74" s="11"/>
      <c r="H74" s="10">
        <f t="shared" si="5"/>
        <v>0</v>
      </c>
      <c r="I74" s="10">
        <f t="shared" si="6"/>
        <v>0</v>
      </c>
    </row>
    <row r="75" spans="1:9" s="12" customFormat="1" x14ac:dyDescent="0.25">
      <c r="A75" s="11" t="s">
        <v>73</v>
      </c>
      <c r="B75" s="48" t="s">
        <v>324</v>
      </c>
      <c r="C75" s="48"/>
      <c r="D75" s="48"/>
      <c r="E75" s="39">
        <f>TRUNC(SUM(I76:I87),2)</f>
        <v>0</v>
      </c>
      <c r="F75" s="40">
        <f t="shared" ref="F75" si="15">TRUNC(SUM(F76:F82),2)</f>
        <v>19</v>
      </c>
      <c r="G75" s="40">
        <f t="shared" ref="G75" si="16">TRUNC(SUM(G76:G82),2)</f>
        <v>0</v>
      </c>
      <c r="H75" s="40">
        <f t="shared" ref="H75" si="17">TRUNC(SUM(H76:H82),2)</f>
        <v>0</v>
      </c>
      <c r="I75" s="40">
        <f t="shared" ref="I75" si="18">TRUNC(SUM(I76:I82),2)</f>
        <v>0</v>
      </c>
    </row>
    <row r="76" spans="1:9" s="12" customFormat="1" ht="30" x14ac:dyDescent="0.25">
      <c r="A76" s="2" t="s">
        <v>74</v>
      </c>
      <c r="B76" s="20"/>
      <c r="C76" s="20"/>
      <c r="D76" s="5" t="s">
        <v>325</v>
      </c>
      <c r="E76" s="19" t="s">
        <v>110</v>
      </c>
      <c r="F76" s="4">
        <f>VLOOKUP(D76,[1]VENTILAÇÃO!$B$3:$N$105,13,0)</f>
        <v>1</v>
      </c>
      <c r="G76" s="11"/>
      <c r="H76" s="10">
        <f t="shared" si="5"/>
        <v>0</v>
      </c>
      <c r="I76" s="10">
        <f t="shared" si="6"/>
        <v>0</v>
      </c>
    </row>
    <row r="77" spans="1:9" s="12" customFormat="1" ht="30" x14ac:dyDescent="0.25">
      <c r="A77" s="2" t="s">
        <v>75</v>
      </c>
      <c r="B77" s="20"/>
      <c r="C77" s="20"/>
      <c r="D77" s="5" t="s">
        <v>326</v>
      </c>
      <c r="E77" s="19" t="s">
        <v>110</v>
      </c>
      <c r="F77" s="4">
        <f>VLOOKUP(D77,[1]VENTILAÇÃO!$B$3:$N$105,13,0)</f>
        <v>8</v>
      </c>
      <c r="G77" s="11"/>
      <c r="H77" s="10">
        <f t="shared" si="5"/>
        <v>0</v>
      </c>
      <c r="I77" s="10">
        <f t="shared" si="6"/>
        <v>0</v>
      </c>
    </row>
    <row r="78" spans="1:9" s="12" customFormat="1" ht="30" x14ac:dyDescent="0.25">
      <c r="A78" s="2" t="s">
        <v>76</v>
      </c>
      <c r="B78" s="20"/>
      <c r="C78" s="20"/>
      <c r="D78" s="5" t="s">
        <v>327</v>
      </c>
      <c r="E78" s="19" t="s">
        <v>110</v>
      </c>
      <c r="F78" s="4">
        <f>VLOOKUP(D78,[1]VENTILAÇÃO!$B$3:$N$105,13,0)</f>
        <v>3</v>
      </c>
      <c r="G78" s="11"/>
      <c r="H78" s="10">
        <f t="shared" si="5"/>
        <v>0</v>
      </c>
      <c r="I78" s="10">
        <f t="shared" si="6"/>
        <v>0</v>
      </c>
    </row>
    <row r="79" spans="1:9" s="12" customFormat="1" ht="30" x14ac:dyDescent="0.25">
      <c r="A79" s="2" t="s">
        <v>77</v>
      </c>
      <c r="B79" s="20"/>
      <c r="C79" s="20"/>
      <c r="D79" s="5" t="s">
        <v>328</v>
      </c>
      <c r="E79" s="19" t="s">
        <v>110</v>
      </c>
      <c r="F79" s="4">
        <f>VLOOKUP(D79,[1]VENTILAÇÃO!$B$3:$N$105,13,0)</f>
        <v>1</v>
      </c>
      <c r="G79" s="11"/>
      <c r="H79" s="10">
        <f t="shared" si="5"/>
        <v>0</v>
      </c>
      <c r="I79" s="10">
        <f t="shared" si="6"/>
        <v>0</v>
      </c>
    </row>
    <row r="80" spans="1:9" s="12" customFormat="1" ht="30" x14ac:dyDescent="0.25">
      <c r="A80" s="2" t="s">
        <v>78</v>
      </c>
      <c r="B80" s="20"/>
      <c r="C80" s="20"/>
      <c r="D80" s="5" t="s">
        <v>329</v>
      </c>
      <c r="E80" s="19" t="s">
        <v>110</v>
      </c>
      <c r="F80" s="4">
        <f>VLOOKUP(D80,[1]VENTILAÇÃO!$B$3:$N$105,13,0)</f>
        <v>2</v>
      </c>
      <c r="G80" s="11"/>
      <c r="H80" s="10">
        <f t="shared" si="5"/>
        <v>0</v>
      </c>
      <c r="I80" s="10">
        <f t="shared" si="6"/>
        <v>0</v>
      </c>
    </row>
    <row r="81" spans="1:9" s="12" customFormat="1" ht="30" x14ac:dyDescent="0.25">
      <c r="A81" s="2" t="s">
        <v>408</v>
      </c>
      <c r="B81" s="20"/>
      <c r="C81" s="20"/>
      <c r="D81" s="5" t="s">
        <v>330</v>
      </c>
      <c r="E81" s="19" t="s">
        <v>110</v>
      </c>
      <c r="F81" s="4">
        <f>VLOOKUP(D81,[1]VENTILAÇÃO!$B$3:$N$105,13,0)</f>
        <v>2</v>
      </c>
      <c r="G81" s="11"/>
      <c r="H81" s="10">
        <f t="shared" si="5"/>
        <v>0</v>
      </c>
      <c r="I81" s="10">
        <f t="shared" si="6"/>
        <v>0</v>
      </c>
    </row>
    <row r="82" spans="1:9" s="12" customFormat="1" ht="30" x14ac:dyDescent="0.25">
      <c r="A82" s="2" t="s">
        <v>409</v>
      </c>
      <c r="B82" s="20"/>
      <c r="C82" s="20"/>
      <c r="D82" s="5" t="s">
        <v>331</v>
      </c>
      <c r="E82" s="19" t="s">
        <v>110</v>
      </c>
      <c r="F82" s="4">
        <f>VLOOKUP(D82,[1]VENTILAÇÃO!$B$3:$N$105,13,0)</f>
        <v>2</v>
      </c>
      <c r="G82" s="11"/>
      <c r="H82" s="10">
        <f t="shared" si="5"/>
        <v>0</v>
      </c>
      <c r="I82" s="10">
        <f t="shared" si="6"/>
        <v>0</v>
      </c>
    </row>
    <row r="83" spans="1:9" s="12" customFormat="1" ht="30" x14ac:dyDescent="0.25">
      <c r="A83" s="2" t="s">
        <v>410</v>
      </c>
      <c r="B83" s="20"/>
      <c r="C83" s="20"/>
      <c r="D83" s="5" t="s">
        <v>332</v>
      </c>
      <c r="E83" s="19" t="s">
        <v>110</v>
      </c>
      <c r="F83" s="4">
        <f>VLOOKUP(D83,[1]VENTILAÇÃO!$B$3:$N$105,13,0)</f>
        <v>4</v>
      </c>
      <c r="G83" s="11"/>
      <c r="H83" s="10">
        <f t="shared" si="5"/>
        <v>0</v>
      </c>
      <c r="I83" s="10">
        <f t="shared" si="6"/>
        <v>0</v>
      </c>
    </row>
    <row r="84" spans="1:9" s="12" customFormat="1" ht="30" x14ac:dyDescent="0.25">
      <c r="A84" s="2" t="s">
        <v>411</v>
      </c>
      <c r="B84" s="20"/>
      <c r="C84" s="20"/>
      <c r="D84" s="5" t="s">
        <v>333</v>
      </c>
      <c r="E84" s="19" t="s">
        <v>110</v>
      </c>
      <c r="F84" s="4">
        <f>VLOOKUP(D84,[1]VENTILAÇÃO!$B$3:$N$105,13,0)</f>
        <v>4</v>
      </c>
      <c r="G84" s="11"/>
      <c r="H84" s="10">
        <f t="shared" si="5"/>
        <v>0</v>
      </c>
      <c r="I84" s="10">
        <f t="shared" si="6"/>
        <v>0</v>
      </c>
    </row>
    <row r="85" spans="1:9" s="12" customFormat="1" ht="30" x14ac:dyDescent="0.25">
      <c r="A85" s="2" t="s">
        <v>412</v>
      </c>
      <c r="B85" s="20"/>
      <c r="C85" s="20"/>
      <c r="D85" s="5" t="s">
        <v>334</v>
      </c>
      <c r="E85" s="19" t="s">
        <v>110</v>
      </c>
      <c r="F85" s="4">
        <f>VLOOKUP(D85,[1]VENTILAÇÃO!$B$3:$N$105,13,0)</f>
        <v>4</v>
      </c>
      <c r="G85" s="11"/>
      <c r="H85" s="10">
        <f t="shared" si="5"/>
        <v>0</v>
      </c>
      <c r="I85" s="10">
        <f t="shared" si="6"/>
        <v>0</v>
      </c>
    </row>
    <row r="86" spans="1:9" s="12" customFormat="1" ht="30" x14ac:dyDescent="0.25">
      <c r="A86" s="2" t="s">
        <v>413</v>
      </c>
      <c r="B86" s="20"/>
      <c r="C86" s="20"/>
      <c r="D86" s="5" t="s">
        <v>335</v>
      </c>
      <c r="E86" s="19" t="s">
        <v>110</v>
      </c>
      <c r="F86" s="4">
        <f>VLOOKUP(D86,[1]VENTILAÇÃO!$B$3:$N$105,13,0)</f>
        <v>2</v>
      </c>
      <c r="G86" s="11"/>
      <c r="H86" s="10">
        <f t="shared" si="5"/>
        <v>0</v>
      </c>
      <c r="I86" s="10">
        <f t="shared" si="6"/>
        <v>0</v>
      </c>
    </row>
    <row r="87" spans="1:9" s="12" customFormat="1" ht="30" x14ac:dyDescent="0.25">
      <c r="A87" s="2" t="s">
        <v>414</v>
      </c>
      <c r="B87" s="20"/>
      <c r="C87" s="20"/>
      <c r="D87" s="5" t="s">
        <v>336</v>
      </c>
      <c r="E87" s="19" t="s">
        <v>110</v>
      </c>
      <c r="F87" s="4">
        <f>VLOOKUP(D87,[1]VENTILAÇÃO!$B$3:$N$105,13,0)</f>
        <v>2</v>
      </c>
      <c r="G87" s="11"/>
      <c r="H87" s="10">
        <f t="shared" si="5"/>
        <v>0</v>
      </c>
      <c r="I87" s="10">
        <f t="shared" si="6"/>
        <v>0</v>
      </c>
    </row>
    <row r="88" spans="1:9" s="12" customFormat="1" x14ac:dyDescent="0.25">
      <c r="A88" s="11" t="s">
        <v>79</v>
      </c>
      <c r="B88" s="48" t="s">
        <v>235</v>
      </c>
      <c r="C88" s="48"/>
      <c r="D88" s="48"/>
      <c r="E88" s="39">
        <f>TRUNC(SUM(I89:I212),2)</f>
        <v>0</v>
      </c>
      <c r="F88" s="40">
        <f t="shared" ref="F88" si="19">TRUNC(SUM(F89:F95),2)</f>
        <v>103.6</v>
      </c>
      <c r="G88" s="40">
        <f t="shared" ref="G88" si="20">TRUNC(SUM(G89:G95),2)</f>
        <v>0</v>
      </c>
      <c r="H88" s="40">
        <f t="shared" ref="H88" si="21">TRUNC(SUM(H89:H95),2)</f>
        <v>0</v>
      </c>
      <c r="I88" s="40">
        <f t="shared" ref="I88" si="22">TRUNC(SUM(I89:I95),2)</f>
        <v>0</v>
      </c>
    </row>
    <row r="89" spans="1:9" s="12" customFormat="1" x14ac:dyDescent="0.25">
      <c r="A89" s="2" t="s">
        <v>288</v>
      </c>
      <c r="B89" s="21"/>
      <c r="C89" s="21"/>
      <c r="D89" s="5" t="s">
        <v>99</v>
      </c>
      <c r="E89" s="19" t="s">
        <v>100</v>
      </c>
      <c r="F89" s="4">
        <v>39.299999999999997</v>
      </c>
      <c r="G89" s="11"/>
      <c r="H89" s="10">
        <f t="shared" si="5"/>
        <v>0</v>
      </c>
      <c r="I89" s="10">
        <f t="shared" si="6"/>
        <v>0</v>
      </c>
    </row>
    <row r="90" spans="1:9" s="12" customFormat="1" x14ac:dyDescent="0.25">
      <c r="A90" s="2" t="s">
        <v>289</v>
      </c>
      <c r="B90" s="21"/>
      <c r="C90" s="21"/>
      <c r="D90" s="5" t="s">
        <v>101</v>
      </c>
      <c r="E90" s="19" t="s">
        <v>100</v>
      </c>
      <c r="F90" s="4">
        <v>9.4</v>
      </c>
      <c r="G90" s="11"/>
      <c r="H90" s="10">
        <f t="shared" si="5"/>
        <v>0</v>
      </c>
      <c r="I90" s="10">
        <f t="shared" si="6"/>
        <v>0</v>
      </c>
    </row>
    <row r="91" spans="1:9" s="12" customFormat="1" x14ac:dyDescent="0.25">
      <c r="A91" s="2" t="s">
        <v>290</v>
      </c>
      <c r="B91" s="21"/>
      <c r="C91" s="21"/>
      <c r="D91" s="5" t="s">
        <v>102</v>
      </c>
      <c r="E91" s="19" t="s">
        <v>100</v>
      </c>
      <c r="F91" s="4">
        <v>3.9</v>
      </c>
      <c r="G91" s="11"/>
      <c r="H91" s="10">
        <f t="shared" si="5"/>
        <v>0</v>
      </c>
      <c r="I91" s="10">
        <f t="shared" si="6"/>
        <v>0</v>
      </c>
    </row>
    <row r="92" spans="1:9" s="12" customFormat="1" x14ac:dyDescent="0.25">
      <c r="A92" s="2" t="s">
        <v>291</v>
      </c>
      <c r="B92" s="21"/>
      <c r="C92" s="21"/>
      <c r="D92" s="5" t="s">
        <v>103</v>
      </c>
      <c r="E92" s="19" t="s">
        <v>100</v>
      </c>
      <c r="F92" s="4">
        <v>19</v>
      </c>
      <c r="G92" s="11"/>
      <c r="H92" s="10">
        <f t="shared" si="5"/>
        <v>0</v>
      </c>
      <c r="I92" s="10">
        <f t="shared" si="6"/>
        <v>0</v>
      </c>
    </row>
    <row r="93" spans="1:9" s="12" customFormat="1" x14ac:dyDescent="0.25">
      <c r="A93" s="2" t="s">
        <v>292</v>
      </c>
      <c r="B93" s="21"/>
      <c r="C93" s="21"/>
      <c r="D93" s="5" t="s">
        <v>104</v>
      </c>
      <c r="E93" s="19" t="s">
        <v>100</v>
      </c>
      <c r="F93" s="4">
        <v>11.399999999999999</v>
      </c>
      <c r="G93" s="11"/>
      <c r="H93" s="10">
        <f t="shared" si="5"/>
        <v>0</v>
      </c>
      <c r="I93" s="10">
        <f t="shared" si="6"/>
        <v>0</v>
      </c>
    </row>
    <row r="94" spans="1:9" s="12" customFormat="1" x14ac:dyDescent="0.25">
      <c r="A94" s="2" t="s">
        <v>293</v>
      </c>
      <c r="B94" s="21"/>
      <c r="C94" s="21"/>
      <c r="D94" s="5" t="s">
        <v>105</v>
      </c>
      <c r="E94" s="19" t="s">
        <v>100</v>
      </c>
      <c r="F94" s="4">
        <v>7</v>
      </c>
      <c r="G94" s="11"/>
      <c r="H94" s="10">
        <f t="shared" si="5"/>
        <v>0</v>
      </c>
      <c r="I94" s="10">
        <f t="shared" si="6"/>
        <v>0</v>
      </c>
    </row>
    <row r="95" spans="1:9" s="12" customFormat="1" x14ac:dyDescent="0.25">
      <c r="A95" s="2" t="s">
        <v>294</v>
      </c>
      <c r="B95" s="21"/>
      <c r="C95" s="21"/>
      <c r="D95" s="5" t="s">
        <v>106</v>
      </c>
      <c r="E95" s="19" t="s">
        <v>100</v>
      </c>
      <c r="F95" s="4">
        <v>13.600000000000001</v>
      </c>
      <c r="G95" s="11"/>
      <c r="H95" s="10">
        <f t="shared" si="5"/>
        <v>0</v>
      </c>
      <c r="I95" s="10">
        <f t="shared" si="6"/>
        <v>0</v>
      </c>
    </row>
    <row r="96" spans="1:9" s="12" customFormat="1" x14ac:dyDescent="0.25">
      <c r="A96" s="2" t="s">
        <v>295</v>
      </c>
      <c r="B96" s="21"/>
      <c r="C96" s="21"/>
      <c r="D96" s="5" t="s">
        <v>107</v>
      </c>
      <c r="E96" s="19" t="s">
        <v>100</v>
      </c>
      <c r="F96" s="4">
        <v>11.6</v>
      </c>
      <c r="G96" s="11"/>
      <c r="H96" s="10">
        <f t="shared" ref="H96:H159" si="23">TRUNC(G96*$H$2+G96,2)</f>
        <v>0</v>
      </c>
      <c r="I96" s="10">
        <f t="shared" ref="I96:I159" si="24">H96*F96</f>
        <v>0</v>
      </c>
    </row>
    <row r="97" spans="1:9" s="12" customFormat="1" x14ac:dyDescent="0.25">
      <c r="A97" s="2" t="s">
        <v>296</v>
      </c>
      <c r="B97" s="21"/>
      <c r="C97" s="21"/>
      <c r="D97" s="5" t="s">
        <v>108</v>
      </c>
      <c r="E97" s="19" t="s">
        <v>100</v>
      </c>
      <c r="F97" s="4">
        <v>9.1999999999999993</v>
      </c>
      <c r="G97" s="11"/>
      <c r="H97" s="10">
        <f t="shared" si="23"/>
        <v>0</v>
      </c>
      <c r="I97" s="10">
        <f t="shared" si="24"/>
        <v>0</v>
      </c>
    </row>
    <row r="98" spans="1:9" s="12" customFormat="1" x14ac:dyDescent="0.25">
      <c r="A98" s="2" t="s">
        <v>297</v>
      </c>
      <c r="B98" s="21"/>
      <c r="C98" s="21"/>
      <c r="D98" s="5" t="s">
        <v>109</v>
      </c>
      <c r="E98" s="19" t="s">
        <v>110</v>
      </c>
      <c r="F98" s="4">
        <v>2</v>
      </c>
      <c r="G98" s="11"/>
      <c r="H98" s="10">
        <f t="shared" si="23"/>
        <v>0</v>
      </c>
      <c r="I98" s="10">
        <f t="shared" si="24"/>
        <v>0</v>
      </c>
    </row>
    <row r="99" spans="1:9" s="12" customFormat="1" x14ac:dyDescent="0.25">
      <c r="A99" s="2" t="s">
        <v>298</v>
      </c>
      <c r="B99" s="21"/>
      <c r="C99" s="21"/>
      <c r="D99" s="5" t="s">
        <v>111</v>
      </c>
      <c r="E99" s="19" t="s">
        <v>110</v>
      </c>
      <c r="F99" s="4">
        <v>3</v>
      </c>
      <c r="G99" s="11"/>
      <c r="H99" s="10">
        <f t="shared" si="23"/>
        <v>0</v>
      </c>
      <c r="I99" s="10">
        <f t="shared" si="24"/>
        <v>0</v>
      </c>
    </row>
    <row r="100" spans="1:9" s="12" customFormat="1" x14ac:dyDescent="0.25">
      <c r="A100" s="2" t="s">
        <v>299</v>
      </c>
      <c r="B100" s="21"/>
      <c r="C100" s="21"/>
      <c r="D100" s="5" t="s">
        <v>112</v>
      </c>
      <c r="E100" s="19" t="s">
        <v>110</v>
      </c>
      <c r="F100" s="4">
        <v>1</v>
      </c>
      <c r="G100" s="11"/>
      <c r="H100" s="10">
        <f t="shared" si="23"/>
        <v>0</v>
      </c>
      <c r="I100" s="10">
        <f t="shared" si="24"/>
        <v>0</v>
      </c>
    </row>
    <row r="101" spans="1:9" s="12" customFormat="1" x14ac:dyDescent="0.25">
      <c r="A101" s="2" t="s">
        <v>300</v>
      </c>
      <c r="B101" s="21"/>
      <c r="C101" s="21"/>
      <c r="D101" s="5" t="s">
        <v>113</v>
      </c>
      <c r="E101" s="19" t="s">
        <v>110</v>
      </c>
      <c r="F101" s="4">
        <v>1</v>
      </c>
      <c r="G101" s="11"/>
      <c r="H101" s="10">
        <f t="shared" si="23"/>
        <v>0</v>
      </c>
      <c r="I101" s="10">
        <f t="shared" si="24"/>
        <v>0</v>
      </c>
    </row>
    <row r="102" spans="1:9" s="12" customFormat="1" x14ac:dyDescent="0.25">
      <c r="A102" s="2" t="s">
        <v>301</v>
      </c>
      <c r="B102" s="21"/>
      <c r="C102" s="21"/>
      <c r="D102" s="5" t="s">
        <v>114</v>
      </c>
      <c r="E102" s="19" t="s">
        <v>110</v>
      </c>
      <c r="F102" s="4">
        <v>1</v>
      </c>
      <c r="G102" s="11"/>
      <c r="H102" s="10">
        <f t="shared" si="23"/>
        <v>0</v>
      </c>
      <c r="I102" s="10">
        <f t="shared" si="24"/>
        <v>0</v>
      </c>
    </row>
    <row r="103" spans="1:9" s="12" customFormat="1" x14ac:dyDescent="0.25">
      <c r="A103" s="2" t="s">
        <v>302</v>
      </c>
      <c r="B103" s="21"/>
      <c r="C103" s="21"/>
      <c r="D103" s="5" t="s">
        <v>115</v>
      </c>
      <c r="E103" s="19" t="s">
        <v>110</v>
      </c>
      <c r="F103" s="4">
        <v>1</v>
      </c>
      <c r="G103" s="11"/>
      <c r="H103" s="10">
        <f t="shared" si="23"/>
        <v>0</v>
      </c>
      <c r="I103" s="10">
        <f t="shared" si="24"/>
        <v>0</v>
      </c>
    </row>
    <row r="104" spans="1:9" s="12" customFormat="1" x14ac:dyDescent="0.25">
      <c r="A104" s="2" t="s">
        <v>303</v>
      </c>
      <c r="B104" s="21"/>
      <c r="C104" s="21"/>
      <c r="D104" s="5" t="s">
        <v>116</v>
      </c>
      <c r="E104" s="19" t="s">
        <v>110</v>
      </c>
      <c r="F104" s="4">
        <v>1</v>
      </c>
      <c r="G104" s="11"/>
      <c r="H104" s="10">
        <f t="shared" si="23"/>
        <v>0</v>
      </c>
      <c r="I104" s="10">
        <f t="shared" si="24"/>
        <v>0</v>
      </c>
    </row>
    <row r="105" spans="1:9" s="12" customFormat="1" x14ac:dyDescent="0.25">
      <c r="A105" s="2" t="s">
        <v>304</v>
      </c>
      <c r="B105" s="21"/>
      <c r="C105" s="21"/>
      <c r="D105" s="5" t="s">
        <v>117</v>
      </c>
      <c r="E105" s="19" t="s">
        <v>110</v>
      </c>
      <c r="F105" s="4">
        <v>1</v>
      </c>
      <c r="G105" s="11"/>
      <c r="H105" s="10">
        <f t="shared" si="23"/>
        <v>0</v>
      </c>
      <c r="I105" s="10">
        <f t="shared" si="24"/>
        <v>0</v>
      </c>
    </row>
    <row r="106" spans="1:9" s="12" customFormat="1" x14ac:dyDescent="0.25">
      <c r="A106" s="2" t="s">
        <v>305</v>
      </c>
      <c r="B106" s="21"/>
      <c r="C106" s="21"/>
      <c r="D106" s="5" t="s">
        <v>118</v>
      </c>
      <c r="E106" s="19" t="s">
        <v>110</v>
      </c>
      <c r="F106" s="4">
        <v>1</v>
      </c>
      <c r="G106" s="11"/>
      <c r="H106" s="10">
        <f t="shared" si="23"/>
        <v>0</v>
      </c>
      <c r="I106" s="10">
        <f t="shared" si="24"/>
        <v>0</v>
      </c>
    </row>
    <row r="107" spans="1:9" s="12" customFormat="1" x14ac:dyDescent="0.25">
      <c r="A107" s="2" t="s">
        <v>306</v>
      </c>
      <c r="B107" s="21"/>
      <c r="C107" s="21"/>
      <c r="D107" s="5" t="s">
        <v>119</v>
      </c>
      <c r="E107" s="19" t="s">
        <v>110</v>
      </c>
      <c r="F107" s="4">
        <v>1</v>
      </c>
      <c r="G107" s="11"/>
      <c r="H107" s="10">
        <f t="shared" si="23"/>
        <v>0</v>
      </c>
      <c r="I107" s="10">
        <f t="shared" si="24"/>
        <v>0</v>
      </c>
    </row>
    <row r="108" spans="1:9" s="12" customFormat="1" x14ac:dyDescent="0.25">
      <c r="A108" s="2" t="s">
        <v>307</v>
      </c>
      <c r="B108" s="21"/>
      <c r="C108" s="21"/>
      <c r="D108" s="5" t="s">
        <v>120</v>
      </c>
      <c r="E108" s="19" t="s">
        <v>110</v>
      </c>
      <c r="F108" s="4">
        <v>6</v>
      </c>
      <c r="G108" s="11"/>
      <c r="H108" s="10">
        <f t="shared" si="23"/>
        <v>0</v>
      </c>
      <c r="I108" s="10">
        <f t="shared" si="24"/>
        <v>0</v>
      </c>
    </row>
    <row r="109" spans="1:9" s="12" customFormat="1" x14ac:dyDescent="0.25">
      <c r="A109" s="2" t="s">
        <v>308</v>
      </c>
      <c r="B109" s="21"/>
      <c r="C109" s="21"/>
      <c r="D109" s="5" t="s">
        <v>121</v>
      </c>
      <c r="E109" s="19" t="s">
        <v>110</v>
      </c>
      <c r="F109" s="4">
        <v>1</v>
      </c>
      <c r="G109" s="11"/>
      <c r="H109" s="10">
        <f t="shared" si="23"/>
        <v>0</v>
      </c>
      <c r="I109" s="10">
        <f t="shared" si="24"/>
        <v>0</v>
      </c>
    </row>
    <row r="110" spans="1:9" s="12" customFormat="1" x14ac:dyDescent="0.25">
      <c r="A110" s="2" t="s">
        <v>309</v>
      </c>
      <c r="B110" s="21"/>
      <c r="C110" s="21"/>
      <c r="D110" s="5" t="s">
        <v>122</v>
      </c>
      <c r="E110" s="19" t="s">
        <v>110</v>
      </c>
      <c r="F110" s="4">
        <v>1</v>
      </c>
      <c r="G110" s="11"/>
      <c r="H110" s="10">
        <f t="shared" si="23"/>
        <v>0</v>
      </c>
      <c r="I110" s="10">
        <f t="shared" si="24"/>
        <v>0</v>
      </c>
    </row>
    <row r="111" spans="1:9" s="12" customFormat="1" x14ac:dyDescent="0.25">
      <c r="A111" s="2" t="s">
        <v>310</v>
      </c>
      <c r="B111" s="21"/>
      <c r="C111" s="21"/>
      <c r="D111" s="5" t="s">
        <v>123</v>
      </c>
      <c r="E111" s="19" t="s">
        <v>110</v>
      </c>
      <c r="F111" s="4">
        <v>1</v>
      </c>
      <c r="G111" s="11"/>
      <c r="H111" s="10">
        <f t="shared" si="23"/>
        <v>0</v>
      </c>
      <c r="I111" s="10">
        <f t="shared" si="24"/>
        <v>0</v>
      </c>
    </row>
    <row r="112" spans="1:9" s="12" customFormat="1" x14ac:dyDescent="0.25">
      <c r="A112" s="2" t="s">
        <v>311</v>
      </c>
      <c r="B112" s="21"/>
      <c r="C112" s="21"/>
      <c r="D112" s="5" t="s">
        <v>124</v>
      </c>
      <c r="E112" s="19" t="s">
        <v>110</v>
      </c>
      <c r="F112" s="4">
        <v>1</v>
      </c>
      <c r="G112" s="11"/>
      <c r="H112" s="10">
        <f t="shared" si="23"/>
        <v>0</v>
      </c>
      <c r="I112" s="10">
        <f t="shared" si="24"/>
        <v>0</v>
      </c>
    </row>
    <row r="113" spans="1:9" s="12" customFormat="1" x14ac:dyDescent="0.25">
      <c r="A113" s="2" t="s">
        <v>312</v>
      </c>
      <c r="B113" s="21"/>
      <c r="C113" s="21"/>
      <c r="D113" s="5" t="s">
        <v>125</v>
      </c>
      <c r="E113" s="19" t="s">
        <v>110</v>
      </c>
      <c r="F113" s="4">
        <v>1</v>
      </c>
      <c r="G113" s="11"/>
      <c r="H113" s="10">
        <f t="shared" si="23"/>
        <v>0</v>
      </c>
      <c r="I113" s="10">
        <f t="shared" si="24"/>
        <v>0</v>
      </c>
    </row>
    <row r="114" spans="1:9" s="12" customFormat="1" x14ac:dyDescent="0.25">
      <c r="A114" s="2" t="s">
        <v>313</v>
      </c>
      <c r="B114" s="21"/>
      <c r="C114" s="21"/>
      <c r="D114" s="5" t="s">
        <v>126</v>
      </c>
      <c r="E114" s="19" t="s">
        <v>110</v>
      </c>
      <c r="F114" s="4">
        <v>1</v>
      </c>
      <c r="G114" s="11"/>
      <c r="H114" s="10">
        <f t="shared" si="23"/>
        <v>0</v>
      </c>
      <c r="I114" s="10">
        <f t="shared" si="24"/>
        <v>0</v>
      </c>
    </row>
    <row r="115" spans="1:9" s="12" customFormat="1" x14ac:dyDescent="0.25">
      <c r="A115" s="2" t="s">
        <v>314</v>
      </c>
      <c r="B115" s="21"/>
      <c r="C115" s="21"/>
      <c r="D115" s="5" t="s">
        <v>127</v>
      </c>
      <c r="E115" s="19" t="s">
        <v>110</v>
      </c>
      <c r="F115" s="4">
        <v>5</v>
      </c>
      <c r="G115" s="11"/>
      <c r="H115" s="10">
        <f t="shared" si="23"/>
        <v>0</v>
      </c>
      <c r="I115" s="10">
        <f t="shared" si="24"/>
        <v>0</v>
      </c>
    </row>
    <row r="116" spans="1:9" s="12" customFormat="1" x14ac:dyDescent="0.25">
      <c r="A116" s="2" t="s">
        <v>315</v>
      </c>
      <c r="B116" s="21"/>
      <c r="C116" s="21"/>
      <c r="D116" s="5" t="s">
        <v>128</v>
      </c>
      <c r="E116" s="19" t="s">
        <v>110</v>
      </c>
      <c r="F116" s="4">
        <v>4</v>
      </c>
      <c r="G116" s="11"/>
      <c r="H116" s="10">
        <f t="shared" si="23"/>
        <v>0</v>
      </c>
      <c r="I116" s="10">
        <f t="shared" si="24"/>
        <v>0</v>
      </c>
    </row>
    <row r="117" spans="1:9" s="12" customFormat="1" x14ac:dyDescent="0.25">
      <c r="A117" s="2" t="s">
        <v>316</v>
      </c>
      <c r="B117" s="21"/>
      <c r="C117" s="21"/>
      <c r="D117" s="5" t="s">
        <v>129</v>
      </c>
      <c r="E117" s="19" t="s">
        <v>110</v>
      </c>
      <c r="F117" s="4">
        <v>1</v>
      </c>
      <c r="G117" s="11"/>
      <c r="H117" s="10">
        <f t="shared" si="23"/>
        <v>0</v>
      </c>
      <c r="I117" s="10">
        <f t="shared" si="24"/>
        <v>0</v>
      </c>
    </row>
    <row r="118" spans="1:9" s="12" customFormat="1" x14ac:dyDescent="0.25">
      <c r="A118" s="2" t="s">
        <v>317</v>
      </c>
      <c r="B118" s="21"/>
      <c r="C118" s="21"/>
      <c r="D118" s="5" t="s">
        <v>130</v>
      </c>
      <c r="E118" s="19" t="s">
        <v>110</v>
      </c>
      <c r="F118" s="4">
        <v>3</v>
      </c>
      <c r="G118" s="11"/>
      <c r="H118" s="10">
        <f t="shared" si="23"/>
        <v>0</v>
      </c>
      <c r="I118" s="10">
        <f t="shared" si="24"/>
        <v>0</v>
      </c>
    </row>
    <row r="119" spans="1:9" s="12" customFormat="1" x14ac:dyDescent="0.25">
      <c r="A119" s="2" t="s">
        <v>318</v>
      </c>
      <c r="B119" s="21"/>
      <c r="C119" s="21"/>
      <c r="D119" s="5" t="s">
        <v>131</v>
      </c>
      <c r="E119" s="19" t="s">
        <v>110</v>
      </c>
      <c r="F119" s="4">
        <v>1</v>
      </c>
      <c r="G119" s="11"/>
      <c r="H119" s="10">
        <f t="shared" si="23"/>
        <v>0</v>
      </c>
      <c r="I119" s="10">
        <f t="shared" si="24"/>
        <v>0</v>
      </c>
    </row>
    <row r="120" spans="1:9" s="12" customFormat="1" x14ac:dyDescent="0.25">
      <c r="A120" s="2" t="s">
        <v>319</v>
      </c>
      <c r="B120" s="21"/>
      <c r="C120" s="21"/>
      <c r="D120" s="5" t="s">
        <v>132</v>
      </c>
      <c r="E120" s="19" t="s">
        <v>110</v>
      </c>
      <c r="F120" s="4">
        <v>2</v>
      </c>
      <c r="G120" s="11"/>
      <c r="H120" s="10">
        <f t="shared" si="23"/>
        <v>0</v>
      </c>
      <c r="I120" s="10">
        <f t="shared" si="24"/>
        <v>0</v>
      </c>
    </row>
    <row r="121" spans="1:9" s="12" customFormat="1" x14ac:dyDescent="0.25">
      <c r="A121" s="2" t="s">
        <v>320</v>
      </c>
      <c r="B121" s="21"/>
      <c r="C121" s="21"/>
      <c r="D121" s="5" t="s">
        <v>133</v>
      </c>
      <c r="E121" s="19" t="s">
        <v>110</v>
      </c>
      <c r="F121" s="4">
        <v>2</v>
      </c>
      <c r="G121" s="11"/>
      <c r="H121" s="10">
        <f t="shared" si="23"/>
        <v>0</v>
      </c>
      <c r="I121" s="10">
        <f t="shared" si="24"/>
        <v>0</v>
      </c>
    </row>
    <row r="122" spans="1:9" s="12" customFormat="1" x14ac:dyDescent="0.25">
      <c r="A122" s="2" t="s">
        <v>321</v>
      </c>
      <c r="B122" s="21"/>
      <c r="C122" s="21"/>
      <c r="D122" s="5" t="s">
        <v>134</v>
      </c>
      <c r="E122" s="19" t="s">
        <v>110</v>
      </c>
      <c r="F122" s="4">
        <v>3</v>
      </c>
      <c r="G122" s="11"/>
      <c r="H122" s="10">
        <f t="shared" si="23"/>
        <v>0</v>
      </c>
      <c r="I122" s="10">
        <f t="shared" si="24"/>
        <v>0</v>
      </c>
    </row>
    <row r="123" spans="1:9" s="12" customFormat="1" x14ac:dyDescent="0.25">
      <c r="A123" s="2" t="s">
        <v>322</v>
      </c>
      <c r="B123" s="21"/>
      <c r="C123" s="21"/>
      <c r="D123" s="5" t="s">
        <v>135</v>
      </c>
      <c r="E123" s="19" t="s">
        <v>110</v>
      </c>
      <c r="F123" s="4">
        <v>1</v>
      </c>
      <c r="G123" s="11"/>
      <c r="H123" s="10">
        <f t="shared" si="23"/>
        <v>0</v>
      </c>
      <c r="I123" s="10">
        <f t="shared" si="24"/>
        <v>0</v>
      </c>
    </row>
    <row r="124" spans="1:9" s="12" customFormat="1" x14ac:dyDescent="0.25">
      <c r="A124" s="2" t="s">
        <v>323</v>
      </c>
      <c r="B124" s="21"/>
      <c r="C124" s="21"/>
      <c r="D124" s="5" t="s">
        <v>136</v>
      </c>
      <c r="E124" s="19" t="s">
        <v>110</v>
      </c>
      <c r="F124" s="4">
        <v>1</v>
      </c>
      <c r="G124" s="11"/>
      <c r="H124" s="10">
        <f t="shared" si="23"/>
        <v>0</v>
      </c>
      <c r="I124" s="10">
        <f t="shared" si="24"/>
        <v>0</v>
      </c>
    </row>
    <row r="125" spans="1:9" s="12" customFormat="1" x14ac:dyDescent="0.25">
      <c r="A125" s="2" t="s">
        <v>415</v>
      </c>
      <c r="B125" s="21"/>
      <c r="C125" s="21"/>
      <c r="D125" s="5" t="s">
        <v>137</v>
      </c>
      <c r="E125" s="19" t="s">
        <v>110</v>
      </c>
      <c r="F125" s="4">
        <v>3</v>
      </c>
      <c r="G125" s="11"/>
      <c r="H125" s="10">
        <f t="shared" si="23"/>
        <v>0</v>
      </c>
      <c r="I125" s="10">
        <f t="shared" si="24"/>
        <v>0</v>
      </c>
    </row>
    <row r="126" spans="1:9" s="12" customFormat="1" x14ac:dyDescent="0.25">
      <c r="A126" s="2" t="s">
        <v>416</v>
      </c>
      <c r="B126" s="21"/>
      <c r="C126" s="21"/>
      <c r="D126" s="5" t="s">
        <v>138</v>
      </c>
      <c r="E126" s="19" t="s">
        <v>110</v>
      </c>
      <c r="F126" s="4">
        <v>4</v>
      </c>
      <c r="G126" s="11"/>
      <c r="H126" s="10">
        <f t="shared" si="23"/>
        <v>0</v>
      </c>
      <c r="I126" s="10">
        <f t="shared" si="24"/>
        <v>0</v>
      </c>
    </row>
    <row r="127" spans="1:9" s="12" customFormat="1" x14ac:dyDescent="0.25">
      <c r="A127" s="2" t="s">
        <v>417</v>
      </c>
      <c r="B127" s="21"/>
      <c r="C127" s="21"/>
      <c r="D127" s="5" t="s">
        <v>139</v>
      </c>
      <c r="E127" s="19" t="s">
        <v>110</v>
      </c>
      <c r="F127" s="4">
        <v>4</v>
      </c>
      <c r="G127" s="11"/>
      <c r="H127" s="10">
        <f t="shared" si="23"/>
        <v>0</v>
      </c>
      <c r="I127" s="10">
        <f t="shared" si="24"/>
        <v>0</v>
      </c>
    </row>
    <row r="128" spans="1:9" s="12" customFormat="1" x14ac:dyDescent="0.25">
      <c r="A128" s="2" t="s">
        <v>418</v>
      </c>
      <c r="B128" s="21"/>
      <c r="C128" s="21"/>
      <c r="D128" s="5" t="s">
        <v>140</v>
      </c>
      <c r="E128" s="19" t="s">
        <v>110</v>
      </c>
      <c r="F128" s="4">
        <v>3</v>
      </c>
      <c r="G128" s="11"/>
      <c r="H128" s="10">
        <f t="shared" si="23"/>
        <v>0</v>
      </c>
      <c r="I128" s="10">
        <f t="shared" si="24"/>
        <v>0</v>
      </c>
    </row>
    <row r="129" spans="1:9" s="12" customFormat="1" x14ac:dyDescent="0.25">
      <c r="A129" s="2" t="s">
        <v>419</v>
      </c>
      <c r="B129" s="21"/>
      <c r="C129" s="21"/>
      <c r="D129" s="5" t="s">
        <v>141</v>
      </c>
      <c r="E129" s="19" t="s">
        <v>110</v>
      </c>
      <c r="F129" s="4">
        <v>1</v>
      </c>
      <c r="G129" s="11"/>
      <c r="H129" s="10">
        <f t="shared" si="23"/>
        <v>0</v>
      </c>
      <c r="I129" s="10">
        <f t="shared" si="24"/>
        <v>0</v>
      </c>
    </row>
    <row r="130" spans="1:9" s="12" customFormat="1" x14ac:dyDescent="0.25">
      <c r="A130" s="2" t="s">
        <v>420</v>
      </c>
      <c r="B130" s="21"/>
      <c r="C130" s="21"/>
      <c r="D130" s="5" t="s">
        <v>142</v>
      </c>
      <c r="E130" s="19" t="s">
        <v>143</v>
      </c>
      <c r="F130" s="4">
        <v>1</v>
      </c>
      <c r="G130" s="11"/>
      <c r="H130" s="10">
        <f t="shared" si="23"/>
        <v>0</v>
      </c>
      <c r="I130" s="10">
        <f t="shared" si="24"/>
        <v>0</v>
      </c>
    </row>
    <row r="131" spans="1:9" s="12" customFormat="1" x14ac:dyDescent="0.25">
      <c r="A131" s="2" t="s">
        <v>421</v>
      </c>
      <c r="B131" s="21"/>
      <c r="C131" s="21"/>
      <c r="D131" s="5" t="s">
        <v>144</v>
      </c>
      <c r="E131" s="19" t="s">
        <v>110</v>
      </c>
      <c r="F131" s="4">
        <v>2</v>
      </c>
      <c r="G131" s="11"/>
      <c r="H131" s="10">
        <f t="shared" si="23"/>
        <v>0</v>
      </c>
      <c r="I131" s="10">
        <f t="shared" si="24"/>
        <v>0</v>
      </c>
    </row>
    <row r="132" spans="1:9" s="12" customFormat="1" x14ac:dyDescent="0.25">
      <c r="A132" s="2" t="s">
        <v>422</v>
      </c>
      <c r="B132" s="21"/>
      <c r="C132" s="21"/>
      <c r="D132" s="5" t="s">
        <v>145</v>
      </c>
      <c r="E132" s="19" t="s">
        <v>110</v>
      </c>
      <c r="F132" s="4">
        <v>1</v>
      </c>
      <c r="G132" s="11"/>
      <c r="H132" s="10">
        <f t="shared" si="23"/>
        <v>0</v>
      </c>
      <c r="I132" s="10">
        <f t="shared" si="24"/>
        <v>0</v>
      </c>
    </row>
    <row r="133" spans="1:9" s="12" customFormat="1" x14ac:dyDescent="0.25">
      <c r="A133" s="2" t="s">
        <v>423</v>
      </c>
      <c r="B133" s="21"/>
      <c r="C133" s="21"/>
      <c r="D133" s="5" t="s">
        <v>146</v>
      </c>
      <c r="E133" s="19" t="s">
        <v>110</v>
      </c>
      <c r="F133" s="4">
        <v>1</v>
      </c>
      <c r="G133" s="11"/>
      <c r="H133" s="10">
        <f t="shared" si="23"/>
        <v>0</v>
      </c>
      <c r="I133" s="10">
        <f t="shared" si="24"/>
        <v>0</v>
      </c>
    </row>
    <row r="134" spans="1:9" s="12" customFormat="1" x14ac:dyDescent="0.25">
      <c r="A134" s="2" t="s">
        <v>424</v>
      </c>
      <c r="B134" s="21"/>
      <c r="C134" s="21"/>
      <c r="D134" s="5" t="s">
        <v>147</v>
      </c>
      <c r="E134" s="19" t="s">
        <v>100</v>
      </c>
      <c r="F134" s="4">
        <v>11.3</v>
      </c>
      <c r="G134" s="11"/>
      <c r="H134" s="10">
        <f t="shared" si="23"/>
        <v>0</v>
      </c>
      <c r="I134" s="10">
        <f t="shared" si="24"/>
        <v>0</v>
      </c>
    </row>
    <row r="135" spans="1:9" s="12" customFormat="1" x14ac:dyDescent="0.25">
      <c r="A135" s="2" t="s">
        <v>425</v>
      </c>
      <c r="B135" s="21"/>
      <c r="C135" s="21"/>
      <c r="D135" s="5" t="s">
        <v>148</v>
      </c>
      <c r="E135" s="19" t="s">
        <v>100</v>
      </c>
      <c r="F135" s="4">
        <v>6.3</v>
      </c>
      <c r="G135" s="11"/>
      <c r="H135" s="10">
        <f t="shared" si="23"/>
        <v>0</v>
      </c>
      <c r="I135" s="10">
        <f t="shared" si="24"/>
        <v>0</v>
      </c>
    </row>
    <row r="136" spans="1:9" s="12" customFormat="1" x14ac:dyDescent="0.25">
      <c r="A136" s="2" t="s">
        <v>426</v>
      </c>
      <c r="B136" s="21"/>
      <c r="C136" s="21"/>
      <c r="D136" s="5" t="s">
        <v>149</v>
      </c>
      <c r="E136" s="19" t="s">
        <v>100</v>
      </c>
      <c r="F136" s="4">
        <v>57.400000000000006</v>
      </c>
      <c r="G136" s="11"/>
      <c r="H136" s="10">
        <f t="shared" si="23"/>
        <v>0</v>
      </c>
      <c r="I136" s="10">
        <f t="shared" si="24"/>
        <v>0</v>
      </c>
    </row>
    <row r="137" spans="1:9" s="12" customFormat="1" x14ac:dyDescent="0.25">
      <c r="A137" s="2" t="s">
        <v>427</v>
      </c>
      <c r="B137" s="21"/>
      <c r="C137" s="21"/>
      <c r="D137" s="5" t="s">
        <v>150</v>
      </c>
      <c r="E137" s="19" t="s">
        <v>100</v>
      </c>
      <c r="F137" s="4">
        <v>11.6</v>
      </c>
      <c r="G137" s="11"/>
      <c r="H137" s="10">
        <f t="shared" si="23"/>
        <v>0</v>
      </c>
      <c r="I137" s="10">
        <f t="shared" si="24"/>
        <v>0</v>
      </c>
    </row>
    <row r="138" spans="1:9" s="12" customFormat="1" x14ac:dyDescent="0.25">
      <c r="A138" s="2" t="s">
        <v>428</v>
      </c>
      <c r="B138" s="21"/>
      <c r="C138" s="21"/>
      <c r="D138" s="5" t="s">
        <v>151</v>
      </c>
      <c r="E138" s="19" t="s">
        <v>100</v>
      </c>
      <c r="F138" s="4">
        <v>84.199999999999989</v>
      </c>
      <c r="G138" s="11"/>
      <c r="H138" s="10">
        <f t="shared" si="23"/>
        <v>0</v>
      </c>
      <c r="I138" s="10">
        <f t="shared" si="24"/>
        <v>0</v>
      </c>
    </row>
    <row r="139" spans="1:9" s="12" customFormat="1" x14ac:dyDescent="0.25">
      <c r="A139" s="2" t="s">
        <v>429</v>
      </c>
      <c r="B139" s="21"/>
      <c r="C139" s="21"/>
      <c r="D139" s="5" t="s">
        <v>152</v>
      </c>
      <c r="E139" s="19" t="s">
        <v>100</v>
      </c>
      <c r="F139" s="4">
        <v>16.100000000000001</v>
      </c>
      <c r="G139" s="11"/>
      <c r="H139" s="10">
        <f t="shared" si="23"/>
        <v>0</v>
      </c>
      <c r="I139" s="10">
        <f t="shared" si="24"/>
        <v>0</v>
      </c>
    </row>
    <row r="140" spans="1:9" s="12" customFormat="1" x14ac:dyDescent="0.25">
      <c r="A140" s="2" t="s">
        <v>430</v>
      </c>
      <c r="B140" s="21"/>
      <c r="C140" s="21"/>
      <c r="D140" s="5" t="s">
        <v>153</v>
      </c>
      <c r="E140" s="19" t="s">
        <v>100</v>
      </c>
      <c r="F140" s="4">
        <v>89.299999999999983</v>
      </c>
      <c r="G140" s="11"/>
      <c r="H140" s="10">
        <f t="shared" si="23"/>
        <v>0</v>
      </c>
      <c r="I140" s="10">
        <f t="shared" si="24"/>
        <v>0</v>
      </c>
    </row>
    <row r="141" spans="1:9" s="12" customFormat="1" x14ac:dyDescent="0.25">
      <c r="A141" s="2" t="s">
        <v>431</v>
      </c>
      <c r="B141" s="21"/>
      <c r="C141" s="21"/>
      <c r="D141" s="5" t="s">
        <v>154</v>
      </c>
      <c r="E141" s="19" t="s">
        <v>100</v>
      </c>
      <c r="F141" s="4">
        <v>71</v>
      </c>
      <c r="G141" s="11"/>
      <c r="H141" s="10">
        <f t="shared" si="23"/>
        <v>0</v>
      </c>
      <c r="I141" s="10">
        <f t="shared" si="24"/>
        <v>0</v>
      </c>
    </row>
    <row r="142" spans="1:9" s="12" customFormat="1" x14ac:dyDescent="0.25">
      <c r="A142" s="2" t="s">
        <v>432</v>
      </c>
      <c r="B142" s="21"/>
      <c r="C142" s="21"/>
      <c r="D142" s="5" t="s">
        <v>155</v>
      </c>
      <c r="E142" s="19" t="s">
        <v>100</v>
      </c>
      <c r="F142" s="4">
        <v>6.8000000000000007</v>
      </c>
      <c r="G142" s="11"/>
      <c r="H142" s="10">
        <f t="shared" si="23"/>
        <v>0</v>
      </c>
      <c r="I142" s="10">
        <f t="shared" si="24"/>
        <v>0</v>
      </c>
    </row>
    <row r="143" spans="1:9" s="12" customFormat="1" x14ac:dyDescent="0.25">
      <c r="A143" s="2" t="s">
        <v>433</v>
      </c>
      <c r="B143" s="21"/>
      <c r="C143" s="21"/>
      <c r="D143" s="5" t="s">
        <v>156</v>
      </c>
      <c r="E143" s="19" t="s">
        <v>110</v>
      </c>
      <c r="F143" s="4">
        <v>1</v>
      </c>
      <c r="G143" s="11"/>
      <c r="H143" s="10">
        <f t="shared" si="23"/>
        <v>0</v>
      </c>
      <c r="I143" s="10">
        <f t="shared" si="24"/>
        <v>0</v>
      </c>
    </row>
    <row r="144" spans="1:9" s="12" customFormat="1" x14ac:dyDescent="0.25">
      <c r="A144" s="2" t="s">
        <v>434</v>
      </c>
      <c r="B144" s="21"/>
      <c r="C144" s="21"/>
      <c r="D144" s="5" t="s">
        <v>157</v>
      </c>
      <c r="E144" s="19" t="s">
        <v>110</v>
      </c>
      <c r="F144" s="4">
        <v>1</v>
      </c>
      <c r="G144" s="11"/>
      <c r="H144" s="10">
        <f t="shared" si="23"/>
        <v>0</v>
      </c>
      <c r="I144" s="10">
        <f t="shared" si="24"/>
        <v>0</v>
      </c>
    </row>
    <row r="145" spans="1:9" s="12" customFormat="1" x14ac:dyDescent="0.25">
      <c r="A145" s="2" t="s">
        <v>435</v>
      </c>
      <c r="B145" s="21"/>
      <c r="C145" s="21"/>
      <c r="D145" s="5" t="s">
        <v>158</v>
      </c>
      <c r="E145" s="19" t="s">
        <v>110</v>
      </c>
      <c r="F145" s="4">
        <v>4</v>
      </c>
      <c r="G145" s="11"/>
      <c r="H145" s="10">
        <f t="shared" si="23"/>
        <v>0</v>
      </c>
      <c r="I145" s="10">
        <f t="shared" si="24"/>
        <v>0</v>
      </c>
    </row>
    <row r="146" spans="1:9" s="12" customFormat="1" x14ac:dyDescent="0.25">
      <c r="A146" s="2" t="s">
        <v>436</v>
      </c>
      <c r="B146" s="21"/>
      <c r="C146" s="21"/>
      <c r="D146" s="5" t="s">
        <v>159</v>
      </c>
      <c r="E146" s="19" t="s">
        <v>110</v>
      </c>
      <c r="F146" s="4">
        <v>5</v>
      </c>
      <c r="G146" s="11"/>
      <c r="H146" s="10">
        <f t="shared" si="23"/>
        <v>0</v>
      </c>
      <c r="I146" s="10">
        <f t="shared" si="24"/>
        <v>0</v>
      </c>
    </row>
    <row r="147" spans="1:9" s="12" customFormat="1" x14ac:dyDescent="0.25">
      <c r="A147" s="2" t="s">
        <v>437</v>
      </c>
      <c r="B147" s="21"/>
      <c r="C147" s="21"/>
      <c r="D147" s="5" t="s">
        <v>160</v>
      </c>
      <c r="E147" s="19" t="s">
        <v>110</v>
      </c>
      <c r="F147" s="4">
        <v>1</v>
      </c>
      <c r="G147" s="11"/>
      <c r="H147" s="10">
        <f t="shared" si="23"/>
        <v>0</v>
      </c>
      <c r="I147" s="10">
        <f t="shared" si="24"/>
        <v>0</v>
      </c>
    </row>
    <row r="148" spans="1:9" s="12" customFormat="1" x14ac:dyDescent="0.25">
      <c r="A148" s="2" t="s">
        <v>438</v>
      </c>
      <c r="B148" s="21"/>
      <c r="C148" s="21"/>
      <c r="D148" s="5" t="s">
        <v>161</v>
      </c>
      <c r="E148" s="19" t="s">
        <v>110</v>
      </c>
      <c r="F148" s="4">
        <v>5</v>
      </c>
      <c r="G148" s="11"/>
      <c r="H148" s="10">
        <f t="shared" si="23"/>
        <v>0</v>
      </c>
      <c r="I148" s="10">
        <f t="shared" si="24"/>
        <v>0</v>
      </c>
    </row>
    <row r="149" spans="1:9" s="12" customFormat="1" x14ac:dyDescent="0.25">
      <c r="A149" s="2" t="s">
        <v>439</v>
      </c>
      <c r="B149" s="21"/>
      <c r="C149" s="21"/>
      <c r="D149" s="5" t="s">
        <v>162</v>
      </c>
      <c r="E149" s="19" t="s">
        <v>110</v>
      </c>
      <c r="F149" s="4">
        <v>2</v>
      </c>
      <c r="G149" s="11"/>
      <c r="H149" s="10">
        <f t="shared" si="23"/>
        <v>0</v>
      </c>
      <c r="I149" s="10">
        <f t="shared" si="24"/>
        <v>0</v>
      </c>
    </row>
    <row r="150" spans="1:9" s="12" customFormat="1" x14ac:dyDescent="0.25">
      <c r="A150" s="2" t="s">
        <v>440</v>
      </c>
      <c r="B150" s="21"/>
      <c r="C150" s="21"/>
      <c r="D150" s="5" t="s">
        <v>163</v>
      </c>
      <c r="E150" s="19" t="s">
        <v>110</v>
      </c>
      <c r="F150" s="4">
        <v>2</v>
      </c>
      <c r="G150" s="11"/>
      <c r="H150" s="10">
        <f t="shared" si="23"/>
        <v>0</v>
      </c>
      <c r="I150" s="10">
        <f t="shared" si="24"/>
        <v>0</v>
      </c>
    </row>
    <row r="151" spans="1:9" s="12" customFormat="1" x14ac:dyDescent="0.25">
      <c r="A151" s="2" t="s">
        <v>441</v>
      </c>
      <c r="B151" s="21"/>
      <c r="C151" s="21"/>
      <c r="D151" s="5" t="s">
        <v>164</v>
      </c>
      <c r="E151" s="19" t="s">
        <v>110</v>
      </c>
      <c r="F151" s="4">
        <v>5</v>
      </c>
      <c r="G151" s="11"/>
      <c r="H151" s="10">
        <f t="shared" si="23"/>
        <v>0</v>
      </c>
      <c r="I151" s="10">
        <f t="shared" si="24"/>
        <v>0</v>
      </c>
    </row>
    <row r="152" spans="1:9" s="12" customFormat="1" x14ac:dyDescent="0.25">
      <c r="A152" s="2" t="s">
        <v>442</v>
      </c>
      <c r="B152" s="21"/>
      <c r="C152" s="21"/>
      <c r="D152" s="5" t="s">
        <v>165</v>
      </c>
      <c r="E152" s="19" t="s">
        <v>110</v>
      </c>
      <c r="F152" s="4">
        <v>4</v>
      </c>
      <c r="G152" s="11"/>
      <c r="H152" s="10">
        <f t="shared" si="23"/>
        <v>0</v>
      </c>
      <c r="I152" s="10">
        <f t="shared" si="24"/>
        <v>0</v>
      </c>
    </row>
    <row r="153" spans="1:9" s="12" customFormat="1" x14ac:dyDescent="0.25">
      <c r="A153" s="2" t="s">
        <v>443</v>
      </c>
      <c r="B153" s="21"/>
      <c r="C153" s="21"/>
      <c r="D153" s="5" t="s">
        <v>166</v>
      </c>
      <c r="E153" s="19" t="s">
        <v>110</v>
      </c>
      <c r="F153" s="4">
        <v>14</v>
      </c>
      <c r="G153" s="11"/>
      <c r="H153" s="10">
        <f t="shared" si="23"/>
        <v>0</v>
      </c>
      <c r="I153" s="10">
        <f t="shared" si="24"/>
        <v>0</v>
      </c>
    </row>
    <row r="154" spans="1:9" s="12" customFormat="1" x14ac:dyDescent="0.25">
      <c r="A154" s="2" t="s">
        <v>444</v>
      </c>
      <c r="B154" s="21"/>
      <c r="C154" s="21"/>
      <c r="D154" s="5" t="s">
        <v>167</v>
      </c>
      <c r="E154" s="19" t="s">
        <v>110</v>
      </c>
      <c r="F154" s="4">
        <v>1</v>
      </c>
      <c r="G154" s="11"/>
      <c r="H154" s="10">
        <f t="shared" si="23"/>
        <v>0</v>
      </c>
      <c r="I154" s="10">
        <f t="shared" si="24"/>
        <v>0</v>
      </c>
    </row>
    <row r="155" spans="1:9" s="12" customFormat="1" x14ac:dyDescent="0.25">
      <c r="A155" s="2" t="s">
        <v>445</v>
      </c>
      <c r="B155" s="21"/>
      <c r="C155" s="21"/>
      <c r="D155" s="5" t="s">
        <v>168</v>
      </c>
      <c r="E155" s="19" t="s">
        <v>110</v>
      </c>
      <c r="F155" s="4">
        <v>4</v>
      </c>
      <c r="G155" s="11"/>
      <c r="H155" s="10">
        <f t="shared" si="23"/>
        <v>0</v>
      </c>
      <c r="I155" s="10">
        <f t="shared" si="24"/>
        <v>0</v>
      </c>
    </row>
    <row r="156" spans="1:9" s="12" customFormat="1" x14ac:dyDescent="0.25">
      <c r="A156" s="2" t="s">
        <v>446</v>
      </c>
      <c r="B156" s="21"/>
      <c r="C156" s="21"/>
      <c r="D156" s="5" t="s">
        <v>169</v>
      </c>
      <c r="E156" s="19" t="s">
        <v>110</v>
      </c>
      <c r="F156" s="4">
        <v>1</v>
      </c>
      <c r="G156" s="11"/>
      <c r="H156" s="10">
        <f t="shared" si="23"/>
        <v>0</v>
      </c>
      <c r="I156" s="10">
        <f t="shared" si="24"/>
        <v>0</v>
      </c>
    </row>
    <row r="157" spans="1:9" s="12" customFormat="1" x14ac:dyDescent="0.25">
      <c r="A157" s="2" t="s">
        <v>447</v>
      </c>
      <c r="B157" s="21"/>
      <c r="C157" s="21"/>
      <c r="D157" s="5" t="s">
        <v>170</v>
      </c>
      <c r="E157" s="19" t="s">
        <v>110</v>
      </c>
      <c r="F157" s="4">
        <v>20</v>
      </c>
      <c r="G157" s="11"/>
      <c r="H157" s="10">
        <f t="shared" si="23"/>
        <v>0</v>
      </c>
      <c r="I157" s="10">
        <f t="shared" si="24"/>
        <v>0</v>
      </c>
    </row>
    <row r="158" spans="1:9" s="12" customFormat="1" x14ac:dyDescent="0.25">
      <c r="A158" s="2" t="s">
        <v>448</v>
      </c>
      <c r="B158" s="21"/>
      <c r="C158" s="21"/>
      <c r="D158" s="5" t="s">
        <v>171</v>
      </c>
      <c r="E158" s="19" t="s">
        <v>110</v>
      </c>
      <c r="F158" s="4">
        <v>1</v>
      </c>
      <c r="G158" s="11"/>
      <c r="H158" s="10">
        <f t="shared" si="23"/>
        <v>0</v>
      </c>
      <c r="I158" s="10">
        <f t="shared" si="24"/>
        <v>0</v>
      </c>
    </row>
    <row r="159" spans="1:9" s="12" customFormat="1" x14ac:dyDescent="0.25">
      <c r="A159" s="2" t="s">
        <v>449</v>
      </c>
      <c r="B159" s="21"/>
      <c r="C159" s="21"/>
      <c r="D159" s="5" t="s">
        <v>172</v>
      </c>
      <c r="E159" s="19" t="s">
        <v>110</v>
      </c>
      <c r="F159" s="4">
        <v>1</v>
      </c>
      <c r="G159" s="11"/>
      <c r="H159" s="10">
        <f t="shared" si="23"/>
        <v>0</v>
      </c>
      <c r="I159" s="10">
        <f t="shared" si="24"/>
        <v>0</v>
      </c>
    </row>
    <row r="160" spans="1:9" s="12" customFormat="1" x14ac:dyDescent="0.25">
      <c r="A160" s="2" t="s">
        <v>450</v>
      </c>
      <c r="B160" s="21"/>
      <c r="C160" s="21"/>
      <c r="D160" s="5" t="s">
        <v>173</v>
      </c>
      <c r="E160" s="19" t="s">
        <v>110</v>
      </c>
      <c r="F160" s="4">
        <v>1</v>
      </c>
      <c r="G160" s="11"/>
      <c r="H160" s="10">
        <f t="shared" ref="H160:H224" si="25">TRUNC(G160*$H$2+G160,2)</f>
        <v>0</v>
      </c>
      <c r="I160" s="10">
        <f t="shared" ref="I160:I224" si="26">H160*F160</f>
        <v>0</v>
      </c>
    </row>
    <row r="161" spans="1:9" s="12" customFormat="1" x14ac:dyDescent="0.25">
      <c r="A161" s="2" t="s">
        <v>451</v>
      </c>
      <c r="B161" s="21"/>
      <c r="C161" s="21"/>
      <c r="D161" s="5" t="s">
        <v>174</v>
      </c>
      <c r="E161" s="19" t="s">
        <v>110</v>
      </c>
      <c r="F161" s="4">
        <v>2</v>
      </c>
      <c r="G161" s="11"/>
      <c r="H161" s="10">
        <f t="shared" si="25"/>
        <v>0</v>
      </c>
      <c r="I161" s="10">
        <f t="shared" si="26"/>
        <v>0</v>
      </c>
    </row>
    <row r="162" spans="1:9" s="12" customFormat="1" x14ac:dyDescent="0.25">
      <c r="A162" s="2" t="s">
        <v>452</v>
      </c>
      <c r="B162" s="21"/>
      <c r="C162" s="21"/>
      <c r="D162" s="5" t="s">
        <v>175</v>
      </c>
      <c r="E162" s="19" t="s">
        <v>110</v>
      </c>
      <c r="F162" s="4">
        <v>9</v>
      </c>
      <c r="G162" s="11"/>
      <c r="H162" s="10">
        <f t="shared" si="25"/>
        <v>0</v>
      </c>
      <c r="I162" s="10">
        <f t="shared" si="26"/>
        <v>0</v>
      </c>
    </row>
    <row r="163" spans="1:9" s="12" customFormat="1" x14ac:dyDescent="0.25">
      <c r="A163" s="2" t="s">
        <v>453</v>
      </c>
      <c r="B163" s="21"/>
      <c r="C163" s="21"/>
      <c r="D163" s="5" t="s">
        <v>176</v>
      </c>
      <c r="E163" s="19" t="s">
        <v>110</v>
      </c>
      <c r="F163" s="4">
        <v>2</v>
      </c>
      <c r="G163" s="11"/>
      <c r="H163" s="10">
        <f t="shared" si="25"/>
        <v>0</v>
      </c>
      <c r="I163" s="10">
        <f t="shared" si="26"/>
        <v>0</v>
      </c>
    </row>
    <row r="164" spans="1:9" s="12" customFormat="1" x14ac:dyDescent="0.25">
      <c r="A164" s="2" t="s">
        <v>454</v>
      </c>
      <c r="B164" s="21"/>
      <c r="C164" s="21"/>
      <c r="D164" s="5" t="s">
        <v>177</v>
      </c>
      <c r="E164" s="19" t="s">
        <v>110</v>
      </c>
      <c r="F164" s="4">
        <v>1</v>
      </c>
      <c r="G164" s="11"/>
      <c r="H164" s="10">
        <f t="shared" si="25"/>
        <v>0</v>
      </c>
      <c r="I164" s="10">
        <f t="shared" si="26"/>
        <v>0</v>
      </c>
    </row>
    <row r="165" spans="1:9" s="12" customFormat="1" x14ac:dyDescent="0.25">
      <c r="A165" s="2" t="s">
        <v>455</v>
      </c>
      <c r="B165" s="21"/>
      <c r="C165" s="21"/>
      <c r="D165" s="5" t="s">
        <v>178</v>
      </c>
      <c r="E165" s="19" t="s">
        <v>110</v>
      </c>
      <c r="F165" s="4">
        <v>1</v>
      </c>
      <c r="G165" s="11"/>
      <c r="H165" s="10">
        <f t="shared" si="25"/>
        <v>0</v>
      </c>
      <c r="I165" s="10">
        <f t="shared" si="26"/>
        <v>0</v>
      </c>
    </row>
    <row r="166" spans="1:9" s="12" customFormat="1" x14ac:dyDescent="0.25">
      <c r="A166" s="2" t="s">
        <v>456</v>
      </c>
      <c r="B166" s="21"/>
      <c r="C166" s="21"/>
      <c r="D166" s="5" t="s">
        <v>179</v>
      </c>
      <c r="E166" s="19" t="s">
        <v>110</v>
      </c>
      <c r="F166" s="4">
        <v>5</v>
      </c>
      <c r="G166" s="11"/>
      <c r="H166" s="10">
        <f t="shared" si="25"/>
        <v>0</v>
      </c>
      <c r="I166" s="10">
        <f t="shared" si="26"/>
        <v>0</v>
      </c>
    </row>
    <row r="167" spans="1:9" s="12" customFormat="1" x14ac:dyDescent="0.25">
      <c r="A167" s="2" t="s">
        <v>457</v>
      </c>
      <c r="B167" s="21"/>
      <c r="C167" s="21"/>
      <c r="D167" s="5" t="s">
        <v>180</v>
      </c>
      <c r="E167" s="19" t="s">
        <v>110</v>
      </c>
      <c r="F167" s="4">
        <v>6</v>
      </c>
      <c r="G167" s="11"/>
      <c r="H167" s="10">
        <f t="shared" si="25"/>
        <v>0</v>
      </c>
      <c r="I167" s="10">
        <f t="shared" si="26"/>
        <v>0</v>
      </c>
    </row>
    <row r="168" spans="1:9" s="12" customFormat="1" x14ac:dyDescent="0.25">
      <c r="A168" s="2" t="s">
        <v>458</v>
      </c>
      <c r="B168" s="21"/>
      <c r="C168" s="21"/>
      <c r="D168" s="5" t="s">
        <v>181</v>
      </c>
      <c r="E168" s="19" t="s">
        <v>110</v>
      </c>
      <c r="F168" s="4">
        <v>2</v>
      </c>
      <c r="G168" s="11"/>
      <c r="H168" s="10">
        <f t="shared" si="25"/>
        <v>0</v>
      </c>
      <c r="I168" s="10">
        <f t="shared" si="26"/>
        <v>0</v>
      </c>
    </row>
    <row r="169" spans="1:9" s="12" customFormat="1" x14ac:dyDescent="0.25">
      <c r="A169" s="2" t="s">
        <v>459</v>
      </c>
      <c r="B169" s="21"/>
      <c r="C169" s="21"/>
      <c r="D169" s="5" t="s">
        <v>182</v>
      </c>
      <c r="E169" s="19" t="s">
        <v>110</v>
      </c>
      <c r="F169" s="4">
        <v>1</v>
      </c>
      <c r="G169" s="11"/>
      <c r="H169" s="10">
        <f t="shared" si="25"/>
        <v>0</v>
      </c>
      <c r="I169" s="10">
        <f t="shared" si="26"/>
        <v>0</v>
      </c>
    </row>
    <row r="170" spans="1:9" s="12" customFormat="1" x14ac:dyDescent="0.25">
      <c r="A170" s="2" t="s">
        <v>460</v>
      </c>
      <c r="B170" s="21"/>
      <c r="C170" s="21"/>
      <c r="D170" s="5" t="s">
        <v>183</v>
      </c>
      <c r="E170" s="19" t="s">
        <v>110</v>
      </c>
      <c r="F170" s="4">
        <v>1</v>
      </c>
      <c r="G170" s="11"/>
      <c r="H170" s="10">
        <f t="shared" si="25"/>
        <v>0</v>
      </c>
      <c r="I170" s="10">
        <f t="shared" si="26"/>
        <v>0</v>
      </c>
    </row>
    <row r="171" spans="1:9" s="12" customFormat="1" x14ac:dyDescent="0.25">
      <c r="A171" s="2" t="s">
        <v>461</v>
      </c>
      <c r="B171" s="21"/>
      <c r="C171" s="21"/>
      <c r="D171" s="5" t="s">
        <v>184</v>
      </c>
      <c r="E171" s="19" t="s">
        <v>110</v>
      </c>
      <c r="F171" s="4">
        <v>2</v>
      </c>
      <c r="G171" s="11"/>
      <c r="H171" s="10">
        <f t="shared" si="25"/>
        <v>0</v>
      </c>
      <c r="I171" s="10">
        <f t="shared" si="26"/>
        <v>0</v>
      </c>
    </row>
    <row r="172" spans="1:9" s="12" customFormat="1" x14ac:dyDescent="0.25">
      <c r="A172" s="2" t="s">
        <v>462</v>
      </c>
      <c r="B172" s="21"/>
      <c r="C172" s="21"/>
      <c r="D172" s="5" t="s">
        <v>185</v>
      </c>
      <c r="E172" s="19" t="s">
        <v>110</v>
      </c>
      <c r="F172" s="4">
        <v>4</v>
      </c>
      <c r="G172" s="11"/>
      <c r="H172" s="10">
        <f t="shared" si="25"/>
        <v>0</v>
      </c>
      <c r="I172" s="10">
        <f t="shared" si="26"/>
        <v>0</v>
      </c>
    </row>
    <row r="173" spans="1:9" s="12" customFormat="1" x14ac:dyDescent="0.25">
      <c r="A173" s="2" t="s">
        <v>463</v>
      </c>
      <c r="B173" s="21"/>
      <c r="C173" s="21"/>
      <c r="D173" s="5" t="s">
        <v>186</v>
      </c>
      <c r="E173" s="19" t="s">
        <v>110</v>
      </c>
      <c r="F173" s="4">
        <v>1</v>
      </c>
      <c r="G173" s="11"/>
      <c r="H173" s="10">
        <f t="shared" si="25"/>
        <v>0</v>
      </c>
      <c r="I173" s="10">
        <f t="shared" si="26"/>
        <v>0</v>
      </c>
    </row>
    <row r="174" spans="1:9" s="12" customFormat="1" x14ac:dyDescent="0.25">
      <c r="A174" s="2" t="s">
        <v>464</v>
      </c>
      <c r="B174" s="21"/>
      <c r="C174" s="21"/>
      <c r="D174" s="5" t="s">
        <v>187</v>
      </c>
      <c r="E174" s="19" t="s">
        <v>110</v>
      </c>
      <c r="F174" s="4">
        <v>1</v>
      </c>
      <c r="G174" s="11"/>
      <c r="H174" s="10">
        <f t="shared" si="25"/>
        <v>0</v>
      </c>
      <c r="I174" s="10">
        <f t="shared" si="26"/>
        <v>0</v>
      </c>
    </row>
    <row r="175" spans="1:9" s="12" customFormat="1" x14ac:dyDescent="0.25">
      <c r="A175" s="2" t="s">
        <v>465</v>
      </c>
      <c r="B175" s="21"/>
      <c r="C175" s="21"/>
      <c r="D175" s="5" t="s">
        <v>188</v>
      </c>
      <c r="E175" s="19" t="s">
        <v>110</v>
      </c>
      <c r="F175" s="4">
        <v>4</v>
      </c>
      <c r="G175" s="11"/>
      <c r="H175" s="10">
        <f t="shared" si="25"/>
        <v>0</v>
      </c>
      <c r="I175" s="10">
        <f t="shared" si="26"/>
        <v>0</v>
      </c>
    </row>
    <row r="176" spans="1:9" s="12" customFormat="1" x14ac:dyDescent="0.25">
      <c r="A176" s="2" t="s">
        <v>466</v>
      </c>
      <c r="B176" s="21"/>
      <c r="C176" s="21"/>
      <c r="D176" s="5" t="s">
        <v>189</v>
      </c>
      <c r="E176" s="19" t="s">
        <v>110</v>
      </c>
      <c r="F176" s="4">
        <v>1</v>
      </c>
      <c r="G176" s="11"/>
      <c r="H176" s="10">
        <f t="shared" si="25"/>
        <v>0</v>
      </c>
      <c r="I176" s="10">
        <f t="shared" si="26"/>
        <v>0</v>
      </c>
    </row>
    <row r="177" spans="1:9" s="12" customFormat="1" x14ac:dyDescent="0.25">
      <c r="A177" s="2" t="s">
        <v>467</v>
      </c>
      <c r="B177" s="21"/>
      <c r="C177" s="21"/>
      <c r="D177" s="5" t="s">
        <v>190</v>
      </c>
      <c r="E177" s="19" t="s">
        <v>110</v>
      </c>
      <c r="F177" s="4">
        <v>3</v>
      </c>
      <c r="G177" s="11"/>
      <c r="H177" s="10">
        <f t="shared" si="25"/>
        <v>0</v>
      </c>
      <c r="I177" s="10">
        <f t="shared" si="26"/>
        <v>0</v>
      </c>
    </row>
    <row r="178" spans="1:9" s="12" customFormat="1" x14ac:dyDescent="0.25">
      <c r="A178" s="2" t="s">
        <v>468</v>
      </c>
      <c r="B178" s="21"/>
      <c r="C178" s="21"/>
      <c r="D178" s="5" t="s">
        <v>191</v>
      </c>
      <c r="E178" s="19" t="s">
        <v>110</v>
      </c>
      <c r="F178" s="4">
        <v>3</v>
      </c>
      <c r="G178" s="11"/>
      <c r="H178" s="10">
        <f t="shared" si="25"/>
        <v>0</v>
      </c>
      <c r="I178" s="10">
        <f t="shared" si="26"/>
        <v>0</v>
      </c>
    </row>
    <row r="179" spans="1:9" s="12" customFormat="1" x14ac:dyDescent="0.25">
      <c r="A179" s="2" t="s">
        <v>469</v>
      </c>
      <c r="B179" s="21"/>
      <c r="C179" s="21"/>
      <c r="D179" s="5" t="s">
        <v>192</v>
      </c>
      <c r="E179" s="19" t="s">
        <v>110</v>
      </c>
      <c r="F179" s="4">
        <v>1</v>
      </c>
      <c r="G179" s="11"/>
      <c r="H179" s="10">
        <f t="shared" si="25"/>
        <v>0</v>
      </c>
      <c r="I179" s="10">
        <f t="shared" si="26"/>
        <v>0</v>
      </c>
    </row>
    <row r="180" spans="1:9" s="12" customFormat="1" x14ac:dyDescent="0.25">
      <c r="A180" s="2" t="s">
        <v>470</v>
      </c>
      <c r="B180" s="21"/>
      <c r="C180" s="21"/>
      <c r="D180" s="5" t="s">
        <v>193</v>
      </c>
      <c r="E180" s="19" t="s">
        <v>110</v>
      </c>
      <c r="F180" s="4">
        <v>1</v>
      </c>
      <c r="G180" s="11"/>
      <c r="H180" s="10">
        <f t="shared" si="25"/>
        <v>0</v>
      </c>
      <c r="I180" s="10">
        <f t="shared" si="26"/>
        <v>0</v>
      </c>
    </row>
    <row r="181" spans="1:9" s="12" customFormat="1" x14ac:dyDescent="0.25">
      <c r="A181" s="2" t="s">
        <v>471</v>
      </c>
      <c r="B181" s="21"/>
      <c r="C181" s="21"/>
      <c r="D181" s="5" t="s">
        <v>194</v>
      </c>
      <c r="E181" s="19" t="s">
        <v>110</v>
      </c>
      <c r="F181" s="4">
        <v>1</v>
      </c>
      <c r="G181" s="11"/>
      <c r="H181" s="10">
        <f t="shared" si="25"/>
        <v>0</v>
      </c>
      <c r="I181" s="10">
        <f t="shared" si="26"/>
        <v>0</v>
      </c>
    </row>
    <row r="182" spans="1:9" s="12" customFormat="1" x14ac:dyDescent="0.25">
      <c r="A182" s="2" t="s">
        <v>472</v>
      </c>
      <c r="B182" s="21"/>
      <c r="C182" s="21"/>
      <c r="D182" s="5" t="s">
        <v>195</v>
      </c>
      <c r="E182" s="19" t="s">
        <v>110</v>
      </c>
      <c r="F182" s="4">
        <v>2</v>
      </c>
      <c r="G182" s="11"/>
      <c r="H182" s="10">
        <f t="shared" si="25"/>
        <v>0</v>
      </c>
      <c r="I182" s="10">
        <f t="shared" si="26"/>
        <v>0</v>
      </c>
    </row>
    <row r="183" spans="1:9" s="12" customFormat="1" x14ac:dyDescent="0.25">
      <c r="A183" s="2" t="s">
        <v>473</v>
      </c>
      <c r="B183" s="21"/>
      <c r="C183" s="21"/>
      <c r="D183" s="5" t="s">
        <v>196</v>
      </c>
      <c r="E183" s="19" t="s">
        <v>110</v>
      </c>
      <c r="F183" s="4">
        <v>5</v>
      </c>
      <c r="G183" s="11"/>
      <c r="H183" s="10">
        <f t="shared" si="25"/>
        <v>0</v>
      </c>
      <c r="I183" s="10">
        <f t="shared" si="26"/>
        <v>0</v>
      </c>
    </row>
    <row r="184" spans="1:9" s="12" customFormat="1" x14ac:dyDescent="0.25">
      <c r="A184" s="2" t="s">
        <v>474</v>
      </c>
      <c r="B184" s="21"/>
      <c r="C184" s="21"/>
      <c r="D184" s="5" t="s">
        <v>197</v>
      </c>
      <c r="E184" s="19" t="s">
        <v>110</v>
      </c>
      <c r="F184" s="4">
        <v>2</v>
      </c>
      <c r="G184" s="11"/>
      <c r="H184" s="10">
        <f t="shared" si="25"/>
        <v>0</v>
      </c>
      <c r="I184" s="10">
        <f t="shared" si="26"/>
        <v>0</v>
      </c>
    </row>
    <row r="185" spans="1:9" s="12" customFormat="1" x14ac:dyDescent="0.25">
      <c r="A185" s="2" t="s">
        <v>475</v>
      </c>
      <c r="B185" s="21"/>
      <c r="C185" s="21"/>
      <c r="D185" s="5" t="s">
        <v>198</v>
      </c>
      <c r="E185" s="19" t="s">
        <v>110</v>
      </c>
      <c r="F185" s="4">
        <v>1</v>
      </c>
      <c r="G185" s="11"/>
      <c r="H185" s="10">
        <f t="shared" si="25"/>
        <v>0</v>
      </c>
      <c r="I185" s="10">
        <f t="shared" si="26"/>
        <v>0</v>
      </c>
    </row>
    <row r="186" spans="1:9" s="12" customFormat="1" x14ac:dyDescent="0.25">
      <c r="A186" s="2" t="s">
        <v>476</v>
      </c>
      <c r="B186" s="21"/>
      <c r="C186" s="21"/>
      <c r="D186" s="5" t="s">
        <v>199</v>
      </c>
      <c r="E186" s="19" t="s">
        <v>110</v>
      </c>
      <c r="F186" s="4">
        <v>1</v>
      </c>
      <c r="G186" s="11"/>
      <c r="H186" s="10">
        <f t="shared" si="25"/>
        <v>0</v>
      </c>
      <c r="I186" s="10">
        <f t="shared" si="26"/>
        <v>0</v>
      </c>
    </row>
    <row r="187" spans="1:9" s="12" customFormat="1" x14ac:dyDescent="0.25">
      <c r="A187" s="2" t="s">
        <v>477</v>
      </c>
      <c r="B187" s="21"/>
      <c r="C187" s="21"/>
      <c r="D187" s="5" t="s">
        <v>200</v>
      </c>
      <c r="E187" s="19" t="s">
        <v>110</v>
      </c>
      <c r="F187" s="4">
        <v>1</v>
      </c>
      <c r="G187" s="11"/>
      <c r="H187" s="10">
        <f t="shared" si="25"/>
        <v>0</v>
      </c>
      <c r="I187" s="10">
        <f t="shared" si="26"/>
        <v>0</v>
      </c>
    </row>
    <row r="188" spans="1:9" s="12" customFormat="1" x14ac:dyDescent="0.25">
      <c r="A188" s="2" t="s">
        <v>478</v>
      </c>
      <c r="B188" s="21"/>
      <c r="C188" s="21"/>
      <c r="D188" s="5" t="s">
        <v>201</v>
      </c>
      <c r="E188" s="19" t="s">
        <v>110</v>
      </c>
      <c r="F188" s="4">
        <v>1</v>
      </c>
      <c r="G188" s="11"/>
      <c r="H188" s="10">
        <f t="shared" si="25"/>
        <v>0</v>
      </c>
      <c r="I188" s="10">
        <f t="shared" si="26"/>
        <v>0</v>
      </c>
    </row>
    <row r="189" spans="1:9" s="12" customFormat="1" x14ac:dyDescent="0.25">
      <c r="A189" s="2" t="s">
        <v>479</v>
      </c>
      <c r="B189" s="21"/>
      <c r="C189" s="21"/>
      <c r="D189" s="5" t="s">
        <v>202</v>
      </c>
      <c r="E189" s="19" t="s">
        <v>110</v>
      </c>
      <c r="F189" s="4">
        <v>1</v>
      </c>
      <c r="G189" s="11"/>
      <c r="H189" s="10">
        <f t="shared" si="25"/>
        <v>0</v>
      </c>
      <c r="I189" s="10">
        <f t="shared" si="26"/>
        <v>0</v>
      </c>
    </row>
    <row r="190" spans="1:9" s="12" customFormat="1" x14ac:dyDescent="0.25">
      <c r="A190" s="2" t="s">
        <v>480</v>
      </c>
      <c r="B190" s="21"/>
      <c r="C190" s="21"/>
      <c r="D190" s="5" t="s">
        <v>203</v>
      </c>
      <c r="E190" s="19" t="s">
        <v>110</v>
      </c>
      <c r="F190" s="4">
        <v>3</v>
      </c>
      <c r="G190" s="11"/>
      <c r="H190" s="10">
        <f t="shared" si="25"/>
        <v>0</v>
      </c>
      <c r="I190" s="10">
        <f t="shared" si="26"/>
        <v>0</v>
      </c>
    </row>
    <row r="191" spans="1:9" s="12" customFormat="1" x14ac:dyDescent="0.25">
      <c r="A191" s="2" t="s">
        <v>481</v>
      </c>
      <c r="B191" s="21"/>
      <c r="C191" s="21"/>
      <c r="D191" s="5" t="s">
        <v>204</v>
      </c>
      <c r="E191" s="19" t="s">
        <v>110</v>
      </c>
      <c r="F191" s="4">
        <v>1</v>
      </c>
      <c r="G191" s="11"/>
      <c r="H191" s="10">
        <f t="shared" si="25"/>
        <v>0</v>
      </c>
      <c r="I191" s="10">
        <f t="shared" si="26"/>
        <v>0</v>
      </c>
    </row>
    <row r="192" spans="1:9" s="12" customFormat="1" x14ac:dyDescent="0.25">
      <c r="A192" s="2" t="s">
        <v>482</v>
      </c>
      <c r="B192" s="21"/>
      <c r="C192" s="21"/>
      <c r="D192" s="5" t="s">
        <v>205</v>
      </c>
      <c r="E192" s="19" t="s">
        <v>110</v>
      </c>
      <c r="F192" s="4">
        <v>2</v>
      </c>
      <c r="G192" s="11"/>
      <c r="H192" s="10">
        <f t="shared" si="25"/>
        <v>0</v>
      </c>
      <c r="I192" s="10">
        <f t="shared" si="26"/>
        <v>0</v>
      </c>
    </row>
    <row r="193" spans="1:9" s="12" customFormat="1" x14ac:dyDescent="0.25">
      <c r="A193" s="2" t="s">
        <v>483</v>
      </c>
      <c r="B193" s="21"/>
      <c r="C193" s="21"/>
      <c r="D193" s="5" t="s">
        <v>206</v>
      </c>
      <c r="E193" s="19" t="s">
        <v>110</v>
      </c>
      <c r="F193" s="4">
        <v>1</v>
      </c>
      <c r="G193" s="11"/>
      <c r="H193" s="10">
        <f t="shared" si="25"/>
        <v>0</v>
      </c>
      <c r="I193" s="10">
        <f t="shared" si="26"/>
        <v>0</v>
      </c>
    </row>
    <row r="194" spans="1:9" s="12" customFormat="1" x14ac:dyDescent="0.25">
      <c r="A194" s="2" t="s">
        <v>484</v>
      </c>
      <c r="B194" s="21"/>
      <c r="C194" s="21"/>
      <c r="D194" s="5" t="s">
        <v>207</v>
      </c>
      <c r="E194" s="19" t="s">
        <v>110</v>
      </c>
      <c r="F194" s="4">
        <v>1</v>
      </c>
      <c r="G194" s="11"/>
      <c r="H194" s="10">
        <f t="shared" si="25"/>
        <v>0</v>
      </c>
      <c r="I194" s="10">
        <f t="shared" si="26"/>
        <v>0</v>
      </c>
    </row>
    <row r="195" spans="1:9" s="12" customFormat="1" x14ac:dyDescent="0.25">
      <c r="A195" s="2" t="s">
        <v>485</v>
      </c>
      <c r="B195" s="21"/>
      <c r="C195" s="21"/>
      <c r="D195" s="5" t="s">
        <v>208</v>
      </c>
      <c r="E195" s="19" t="s">
        <v>110</v>
      </c>
      <c r="F195" s="4">
        <v>2</v>
      </c>
      <c r="G195" s="11"/>
      <c r="H195" s="10">
        <f t="shared" si="25"/>
        <v>0</v>
      </c>
      <c r="I195" s="10">
        <f t="shared" si="26"/>
        <v>0</v>
      </c>
    </row>
    <row r="196" spans="1:9" s="12" customFormat="1" x14ac:dyDescent="0.25">
      <c r="A196" s="2" t="s">
        <v>486</v>
      </c>
      <c r="B196" s="21"/>
      <c r="C196" s="21"/>
      <c r="D196" s="5" t="s">
        <v>209</v>
      </c>
      <c r="E196" s="19" t="s">
        <v>110</v>
      </c>
      <c r="F196" s="4">
        <v>2</v>
      </c>
      <c r="G196" s="11"/>
      <c r="H196" s="10">
        <f t="shared" si="25"/>
        <v>0</v>
      </c>
      <c r="I196" s="10">
        <f t="shared" si="26"/>
        <v>0</v>
      </c>
    </row>
    <row r="197" spans="1:9" s="12" customFormat="1" x14ac:dyDescent="0.25">
      <c r="A197" s="2" t="s">
        <v>487</v>
      </c>
      <c r="B197" s="21"/>
      <c r="C197" s="21"/>
      <c r="D197" s="5" t="s">
        <v>210</v>
      </c>
      <c r="E197" s="19" t="s">
        <v>110</v>
      </c>
      <c r="F197" s="4">
        <v>2</v>
      </c>
      <c r="G197" s="11"/>
      <c r="H197" s="10">
        <f t="shared" si="25"/>
        <v>0</v>
      </c>
      <c r="I197" s="10">
        <f t="shared" si="26"/>
        <v>0</v>
      </c>
    </row>
    <row r="198" spans="1:9" s="12" customFormat="1" x14ac:dyDescent="0.25">
      <c r="A198" s="2" t="s">
        <v>488</v>
      </c>
      <c r="B198" s="21"/>
      <c r="C198" s="21"/>
      <c r="D198" s="5" t="s">
        <v>211</v>
      </c>
      <c r="E198" s="19" t="s">
        <v>110</v>
      </c>
      <c r="F198" s="4">
        <v>1</v>
      </c>
      <c r="G198" s="11"/>
      <c r="H198" s="10">
        <f t="shared" si="25"/>
        <v>0</v>
      </c>
      <c r="I198" s="10">
        <f t="shared" si="26"/>
        <v>0</v>
      </c>
    </row>
    <row r="199" spans="1:9" s="12" customFormat="1" x14ac:dyDescent="0.25">
      <c r="A199" s="2" t="s">
        <v>489</v>
      </c>
      <c r="B199" s="21"/>
      <c r="C199" s="21"/>
      <c r="D199" s="5" t="s">
        <v>212</v>
      </c>
      <c r="E199" s="19" t="s">
        <v>110</v>
      </c>
      <c r="F199" s="4">
        <v>1</v>
      </c>
      <c r="G199" s="11"/>
      <c r="H199" s="10">
        <f t="shared" si="25"/>
        <v>0</v>
      </c>
      <c r="I199" s="10">
        <f t="shared" si="26"/>
        <v>0</v>
      </c>
    </row>
    <row r="200" spans="1:9" s="12" customFormat="1" x14ac:dyDescent="0.25">
      <c r="A200" s="2" t="s">
        <v>490</v>
      </c>
      <c r="B200" s="21"/>
      <c r="C200" s="21"/>
      <c r="D200" s="5" t="s">
        <v>213</v>
      </c>
      <c r="E200" s="19" t="s">
        <v>110</v>
      </c>
      <c r="F200" s="4">
        <v>3</v>
      </c>
      <c r="G200" s="11"/>
      <c r="H200" s="10">
        <f t="shared" si="25"/>
        <v>0</v>
      </c>
      <c r="I200" s="10">
        <f t="shared" si="26"/>
        <v>0</v>
      </c>
    </row>
    <row r="201" spans="1:9" s="12" customFormat="1" x14ac:dyDescent="0.25">
      <c r="A201" s="2" t="s">
        <v>491</v>
      </c>
      <c r="B201" s="21"/>
      <c r="C201" s="21"/>
      <c r="D201" s="5" t="s">
        <v>214</v>
      </c>
      <c r="E201" s="19" t="s">
        <v>110</v>
      </c>
      <c r="F201" s="4">
        <v>1</v>
      </c>
      <c r="G201" s="11"/>
      <c r="H201" s="10">
        <f t="shared" si="25"/>
        <v>0</v>
      </c>
      <c r="I201" s="10">
        <f t="shared" si="26"/>
        <v>0</v>
      </c>
    </row>
    <row r="202" spans="1:9" s="12" customFormat="1" x14ac:dyDescent="0.25">
      <c r="A202" s="2" t="s">
        <v>492</v>
      </c>
      <c r="B202" s="21"/>
      <c r="C202" s="21"/>
      <c r="D202" s="5" t="s">
        <v>215</v>
      </c>
      <c r="E202" s="19" t="s">
        <v>110</v>
      </c>
      <c r="F202" s="4">
        <v>4</v>
      </c>
      <c r="G202" s="11"/>
      <c r="H202" s="10">
        <f t="shared" si="25"/>
        <v>0</v>
      </c>
      <c r="I202" s="10">
        <f t="shared" si="26"/>
        <v>0</v>
      </c>
    </row>
    <row r="203" spans="1:9" s="12" customFormat="1" x14ac:dyDescent="0.25">
      <c r="A203" s="2" t="s">
        <v>493</v>
      </c>
      <c r="B203" s="21"/>
      <c r="C203" s="21"/>
      <c r="D203" s="5" t="s">
        <v>216</v>
      </c>
      <c r="E203" s="19" t="s">
        <v>110</v>
      </c>
      <c r="F203" s="4">
        <v>1</v>
      </c>
      <c r="G203" s="11"/>
      <c r="H203" s="10">
        <f t="shared" si="25"/>
        <v>0</v>
      </c>
      <c r="I203" s="10">
        <f t="shared" si="26"/>
        <v>0</v>
      </c>
    </row>
    <row r="204" spans="1:9" s="12" customFormat="1" x14ac:dyDescent="0.25">
      <c r="A204" s="2" t="s">
        <v>494</v>
      </c>
      <c r="B204" s="21"/>
      <c r="C204" s="21"/>
      <c r="D204" s="5" t="s">
        <v>217</v>
      </c>
      <c r="E204" s="19" t="s">
        <v>110</v>
      </c>
      <c r="F204" s="4">
        <v>1</v>
      </c>
      <c r="G204" s="11"/>
      <c r="H204" s="10">
        <f t="shared" si="25"/>
        <v>0</v>
      </c>
      <c r="I204" s="10">
        <f t="shared" si="26"/>
        <v>0</v>
      </c>
    </row>
    <row r="205" spans="1:9" s="12" customFormat="1" x14ac:dyDescent="0.25">
      <c r="A205" s="2" t="s">
        <v>495</v>
      </c>
      <c r="B205" s="21"/>
      <c r="C205" s="21"/>
      <c r="D205" s="5" t="s">
        <v>218</v>
      </c>
      <c r="E205" s="19" t="s">
        <v>219</v>
      </c>
      <c r="F205" s="4">
        <v>1338.83</v>
      </c>
      <c r="G205" s="11"/>
      <c r="H205" s="10">
        <f t="shared" si="25"/>
        <v>0</v>
      </c>
      <c r="I205" s="10">
        <f t="shared" si="26"/>
        <v>0</v>
      </c>
    </row>
    <row r="206" spans="1:9" s="12" customFormat="1" x14ac:dyDescent="0.25">
      <c r="A206" s="2" t="s">
        <v>496</v>
      </c>
      <c r="B206" s="21"/>
      <c r="C206" s="21"/>
      <c r="D206" s="5" t="s">
        <v>220</v>
      </c>
      <c r="E206" s="19" t="s">
        <v>219</v>
      </c>
      <c r="F206" s="4">
        <v>1602.53</v>
      </c>
      <c r="G206" s="11"/>
      <c r="H206" s="10">
        <f t="shared" si="25"/>
        <v>0</v>
      </c>
      <c r="I206" s="10">
        <f t="shared" si="26"/>
        <v>0</v>
      </c>
    </row>
    <row r="207" spans="1:9" s="12" customFormat="1" x14ac:dyDescent="0.25">
      <c r="A207" s="2" t="s">
        <v>497</v>
      </c>
      <c r="B207" s="21"/>
      <c r="C207" s="21"/>
      <c r="D207" s="5" t="s">
        <v>221</v>
      </c>
      <c r="E207" s="19" t="s">
        <v>219</v>
      </c>
      <c r="F207" s="4">
        <v>2423.89</v>
      </c>
      <c r="G207" s="11"/>
      <c r="H207" s="10">
        <f t="shared" si="25"/>
        <v>0</v>
      </c>
      <c r="I207" s="10">
        <f t="shared" si="26"/>
        <v>0</v>
      </c>
    </row>
    <row r="208" spans="1:9" s="12" customFormat="1" x14ac:dyDescent="0.25">
      <c r="A208" s="2" t="s">
        <v>498</v>
      </c>
      <c r="B208" s="21"/>
      <c r="C208" s="21"/>
      <c r="D208" s="5" t="s">
        <v>222</v>
      </c>
      <c r="E208" s="19" t="s">
        <v>219</v>
      </c>
      <c r="F208" s="4">
        <v>973.4</v>
      </c>
      <c r="G208" s="11"/>
      <c r="H208" s="10">
        <f t="shared" si="25"/>
        <v>0</v>
      </c>
      <c r="I208" s="10">
        <f t="shared" si="26"/>
        <v>0</v>
      </c>
    </row>
    <row r="209" spans="1:9" s="12" customFormat="1" x14ac:dyDescent="0.25">
      <c r="A209" s="2" t="s">
        <v>499</v>
      </c>
      <c r="B209" s="21"/>
      <c r="C209" s="21"/>
      <c r="D209" s="5" t="s">
        <v>223</v>
      </c>
      <c r="E209" s="19" t="s">
        <v>100</v>
      </c>
      <c r="F209" s="4">
        <v>4.5</v>
      </c>
      <c r="G209" s="11"/>
      <c r="H209" s="10">
        <f t="shared" si="25"/>
        <v>0</v>
      </c>
      <c r="I209" s="10">
        <f t="shared" si="26"/>
        <v>0</v>
      </c>
    </row>
    <row r="210" spans="1:9" s="12" customFormat="1" x14ac:dyDescent="0.25">
      <c r="A210" s="2" t="s">
        <v>500</v>
      </c>
      <c r="B210" s="21"/>
      <c r="C210" s="21"/>
      <c r="D210" s="5" t="s">
        <v>224</v>
      </c>
      <c r="E210" s="19" t="s">
        <v>225</v>
      </c>
      <c r="F210" s="4">
        <v>707.2</v>
      </c>
      <c r="G210" s="11"/>
      <c r="H210" s="10">
        <f t="shared" si="25"/>
        <v>0</v>
      </c>
      <c r="I210" s="10">
        <f t="shared" si="26"/>
        <v>0</v>
      </c>
    </row>
    <row r="211" spans="1:9" s="12" customFormat="1" x14ac:dyDescent="0.25">
      <c r="A211" s="2" t="s">
        <v>501</v>
      </c>
      <c r="B211" s="21"/>
      <c r="C211" s="21"/>
      <c r="D211" s="5" t="s">
        <v>248</v>
      </c>
      <c r="E211" s="19" t="s">
        <v>249</v>
      </c>
      <c r="F211" s="4">
        <v>1</v>
      </c>
      <c r="G211" s="11"/>
      <c r="H211" s="10">
        <f t="shared" si="25"/>
        <v>0</v>
      </c>
      <c r="I211" s="10">
        <f t="shared" si="26"/>
        <v>0</v>
      </c>
    </row>
    <row r="212" spans="1:9" s="12" customFormat="1" x14ac:dyDescent="0.25">
      <c r="A212" s="2" t="s">
        <v>502</v>
      </c>
      <c r="B212" s="21"/>
      <c r="C212" s="21"/>
      <c r="D212" s="5" t="s">
        <v>250</v>
      </c>
      <c r="E212" s="19" t="s">
        <v>251</v>
      </c>
      <c r="F212" s="4">
        <v>1</v>
      </c>
      <c r="G212" s="11"/>
      <c r="H212" s="10">
        <f t="shared" si="25"/>
        <v>0</v>
      </c>
      <c r="I212" s="10">
        <f t="shared" si="26"/>
        <v>0</v>
      </c>
    </row>
    <row r="213" spans="1:9" s="12" customFormat="1" x14ac:dyDescent="0.25">
      <c r="A213" s="11" t="s">
        <v>503</v>
      </c>
      <c r="B213" s="48" t="s">
        <v>236</v>
      </c>
      <c r="C213" s="48"/>
      <c r="D213" s="48"/>
      <c r="E213" s="39">
        <f>TRUNC(SUM(I214:I221),2)</f>
        <v>0</v>
      </c>
      <c r="F213" s="40">
        <f t="shared" ref="F213" si="27">TRUNC(SUM(F214:F220),2)</f>
        <v>65.7</v>
      </c>
      <c r="G213" s="40">
        <f t="shared" ref="G213" si="28">TRUNC(SUM(G214:G220),2)</f>
        <v>0</v>
      </c>
      <c r="H213" s="40">
        <f t="shared" ref="H213" si="29">TRUNC(SUM(H214:H220),2)</f>
        <v>0</v>
      </c>
      <c r="I213" s="40">
        <f t="shared" ref="I213" si="30">TRUNC(SUM(I214:I220),2)</f>
        <v>0</v>
      </c>
    </row>
    <row r="214" spans="1:9" s="12" customFormat="1" x14ac:dyDescent="0.25">
      <c r="A214" s="2" t="s">
        <v>504</v>
      </c>
      <c r="B214" s="21"/>
      <c r="C214" s="21"/>
      <c r="D214" s="5" t="s">
        <v>226</v>
      </c>
      <c r="E214" s="19" t="s">
        <v>100</v>
      </c>
      <c r="F214" s="4">
        <v>8.3000000000000007</v>
      </c>
      <c r="G214" s="11"/>
      <c r="H214" s="10">
        <f t="shared" si="25"/>
        <v>0</v>
      </c>
      <c r="I214" s="10">
        <f t="shared" si="26"/>
        <v>0</v>
      </c>
    </row>
    <row r="215" spans="1:9" s="12" customFormat="1" x14ac:dyDescent="0.25">
      <c r="A215" s="2" t="s">
        <v>505</v>
      </c>
      <c r="B215" s="21"/>
      <c r="C215" s="21"/>
      <c r="D215" s="5" t="s">
        <v>227</v>
      </c>
      <c r="E215" s="19" t="s">
        <v>100</v>
      </c>
      <c r="F215" s="4">
        <v>43.4</v>
      </c>
      <c r="G215" s="11"/>
      <c r="H215" s="10">
        <f t="shared" si="25"/>
        <v>0</v>
      </c>
      <c r="I215" s="10">
        <f t="shared" si="26"/>
        <v>0</v>
      </c>
    </row>
    <row r="216" spans="1:9" s="12" customFormat="1" x14ac:dyDescent="0.25">
      <c r="A216" s="2" t="s">
        <v>506</v>
      </c>
      <c r="B216" s="21"/>
      <c r="C216" s="21"/>
      <c r="D216" s="5" t="s">
        <v>228</v>
      </c>
      <c r="E216" s="19" t="s">
        <v>100</v>
      </c>
      <c r="F216" s="4">
        <v>2</v>
      </c>
      <c r="G216" s="11"/>
      <c r="H216" s="10">
        <f t="shared" si="25"/>
        <v>0</v>
      </c>
      <c r="I216" s="10">
        <f t="shared" si="26"/>
        <v>0</v>
      </c>
    </row>
    <row r="217" spans="1:9" s="12" customFormat="1" x14ac:dyDescent="0.25">
      <c r="A217" s="2" t="s">
        <v>507</v>
      </c>
      <c r="B217" s="21"/>
      <c r="C217" s="21"/>
      <c r="D217" s="5" t="s">
        <v>229</v>
      </c>
      <c r="E217" s="19" t="s">
        <v>110</v>
      </c>
      <c r="F217" s="4">
        <v>1</v>
      </c>
      <c r="G217" s="11"/>
      <c r="H217" s="10">
        <f t="shared" si="25"/>
        <v>0</v>
      </c>
      <c r="I217" s="10">
        <f t="shared" si="26"/>
        <v>0</v>
      </c>
    </row>
    <row r="218" spans="1:9" s="12" customFormat="1" x14ac:dyDescent="0.25">
      <c r="A218" s="2" t="s">
        <v>508</v>
      </c>
      <c r="B218" s="21"/>
      <c r="C218" s="21"/>
      <c r="D218" s="5" t="s">
        <v>230</v>
      </c>
      <c r="E218" s="19" t="s">
        <v>110</v>
      </c>
      <c r="F218" s="4">
        <v>8</v>
      </c>
      <c r="G218" s="11"/>
      <c r="H218" s="10">
        <f t="shared" si="25"/>
        <v>0</v>
      </c>
      <c r="I218" s="10">
        <f t="shared" si="26"/>
        <v>0</v>
      </c>
    </row>
    <row r="219" spans="1:9" s="12" customFormat="1" x14ac:dyDescent="0.25">
      <c r="A219" s="2" t="s">
        <v>509</v>
      </c>
      <c r="B219" s="21"/>
      <c r="C219" s="21"/>
      <c r="D219" s="5" t="s">
        <v>231</v>
      </c>
      <c r="E219" s="19" t="s">
        <v>110</v>
      </c>
      <c r="F219" s="4">
        <v>1</v>
      </c>
      <c r="G219" s="11"/>
      <c r="H219" s="10">
        <f t="shared" si="25"/>
        <v>0</v>
      </c>
      <c r="I219" s="10">
        <f t="shared" si="26"/>
        <v>0</v>
      </c>
    </row>
    <row r="220" spans="1:9" s="12" customFormat="1" x14ac:dyDescent="0.25">
      <c r="A220" s="2" t="s">
        <v>510</v>
      </c>
      <c r="B220" s="21"/>
      <c r="C220" s="21"/>
      <c r="D220" s="5" t="s">
        <v>232</v>
      </c>
      <c r="E220" s="19" t="s">
        <v>110</v>
      </c>
      <c r="F220" s="4">
        <v>2</v>
      </c>
      <c r="G220" s="11"/>
      <c r="H220" s="10">
        <f t="shared" si="25"/>
        <v>0</v>
      </c>
      <c r="I220" s="10">
        <f t="shared" si="26"/>
        <v>0</v>
      </c>
    </row>
    <row r="221" spans="1:9" s="12" customFormat="1" x14ac:dyDescent="0.25">
      <c r="A221" s="2" t="s">
        <v>511</v>
      </c>
      <c r="B221" s="21"/>
      <c r="C221" s="21"/>
      <c r="D221" s="5" t="s">
        <v>233</v>
      </c>
      <c r="E221" s="19" t="s">
        <v>110</v>
      </c>
      <c r="F221" s="4">
        <v>1</v>
      </c>
      <c r="G221" s="11"/>
      <c r="H221" s="10">
        <f t="shared" si="25"/>
        <v>0</v>
      </c>
      <c r="I221" s="10">
        <f t="shared" si="26"/>
        <v>0</v>
      </c>
    </row>
    <row r="222" spans="1:9" s="12" customFormat="1" x14ac:dyDescent="0.25">
      <c r="A222" s="11" t="s">
        <v>512</v>
      </c>
      <c r="B222" s="48" t="s">
        <v>247</v>
      </c>
      <c r="C222" s="48"/>
      <c r="D222" s="48"/>
      <c r="E222" s="39">
        <f>TRUNC(SUM(I223:I235),2)</f>
        <v>0</v>
      </c>
      <c r="F222" s="40">
        <f t="shared" ref="F222" si="31">TRUNC(SUM(F223:F229),2)</f>
        <v>969.6</v>
      </c>
      <c r="G222" s="40">
        <f t="shared" ref="G222" si="32">TRUNC(SUM(G223:G229),2)</f>
        <v>0</v>
      </c>
      <c r="H222" s="40">
        <f t="shared" ref="H222" si="33">TRUNC(SUM(H223:H229),2)</f>
        <v>0</v>
      </c>
      <c r="I222" s="40">
        <f t="shared" ref="I222" si="34">TRUNC(SUM(I223:I229),2)</f>
        <v>0</v>
      </c>
    </row>
    <row r="223" spans="1:9" s="12" customFormat="1" x14ac:dyDescent="0.25">
      <c r="A223" s="2" t="s">
        <v>513</v>
      </c>
      <c r="B223" s="21"/>
      <c r="C223" s="21"/>
      <c r="D223" s="5" t="s">
        <v>582</v>
      </c>
      <c r="E223" s="19" t="s">
        <v>100</v>
      </c>
      <c r="F223" s="4">
        <v>9.6999999999999993</v>
      </c>
      <c r="G223" s="11"/>
      <c r="H223" s="10">
        <f t="shared" si="25"/>
        <v>0</v>
      </c>
      <c r="I223" s="10">
        <f t="shared" si="26"/>
        <v>0</v>
      </c>
    </row>
    <row r="224" spans="1:9" s="12" customFormat="1" x14ac:dyDescent="0.25">
      <c r="A224" s="2" t="s">
        <v>514</v>
      </c>
      <c r="B224" s="21"/>
      <c r="C224" s="21"/>
      <c r="D224" s="5" t="s">
        <v>237</v>
      </c>
      <c r="E224" s="19" t="s">
        <v>100</v>
      </c>
      <c r="F224" s="4">
        <v>676.19999999999993</v>
      </c>
      <c r="G224" s="11"/>
      <c r="H224" s="10">
        <f t="shared" si="25"/>
        <v>0</v>
      </c>
      <c r="I224" s="10">
        <f t="shared" si="26"/>
        <v>0</v>
      </c>
    </row>
    <row r="225" spans="1:9" s="12" customFormat="1" x14ac:dyDescent="0.25">
      <c r="A225" s="2" t="s">
        <v>515</v>
      </c>
      <c r="B225" s="21"/>
      <c r="C225" s="21"/>
      <c r="D225" s="5" t="s">
        <v>238</v>
      </c>
      <c r="E225" s="19" t="s">
        <v>100</v>
      </c>
      <c r="F225" s="4">
        <v>53.5</v>
      </c>
      <c r="G225" s="11"/>
      <c r="H225" s="10">
        <f t="shared" ref="H225:H234" si="35">TRUNC(G225*$H$2+G225,2)</f>
        <v>0</v>
      </c>
      <c r="I225" s="10">
        <f t="shared" ref="I225:I278" si="36">H225*F225</f>
        <v>0</v>
      </c>
    </row>
    <row r="226" spans="1:9" s="12" customFormat="1" x14ac:dyDescent="0.25">
      <c r="A226" s="2" t="s">
        <v>516</v>
      </c>
      <c r="B226" s="21"/>
      <c r="C226" s="21"/>
      <c r="D226" s="5" t="s">
        <v>239</v>
      </c>
      <c r="E226" s="19" t="s">
        <v>100</v>
      </c>
      <c r="F226" s="4">
        <v>13.2</v>
      </c>
      <c r="G226" s="11"/>
      <c r="H226" s="10">
        <f t="shared" si="35"/>
        <v>0</v>
      </c>
      <c r="I226" s="10">
        <f t="shared" si="36"/>
        <v>0</v>
      </c>
    </row>
    <row r="227" spans="1:9" s="12" customFormat="1" x14ac:dyDescent="0.25">
      <c r="A227" s="2" t="s">
        <v>517</v>
      </c>
      <c r="B227" s="21"/>
      <c r="C227" s="21"/>
      <c r="D227" s="5" t="s">
        <v>583</v>
      </c>
      <c r="E227" s="19" t="s">
        <v>110</v>
      </c>
      <c r="F227" s="4">
        <v>36</v>
      </c>
      <c r="G227" s="11"/>
      <c r="H227" s="10">
        <f t="shared" si="35"/>
        <v>0</v>
      </c>
      <c r="I227" s="10">
        <f t="shared" si="36"/>
        <v>0</v>
      </c>
    </row>
    <row r="228" spans="1:9" s="12" customFormat="1" x14ac:dyDescent="0.25">
      <c r="A228" s="2" t="s">
        <v>518</v>
      </c>
      <c r="B228" s="21"/>
      <c r="C228" s="21"/>
      <c r="D228" s="5" t="s">
        <v>240</v>
      </c>
      <c r="E228" s="19" t="s">
        <v>110</v>
      </c>
      <c r="F228" s="4">
        <v>169</v>
      </c>
      <c r="G228" s="11"/>
      <c r="H228" s="10">
        <f t="shared" si="35"/>
        <v>0</v>
      </c>
      <c r="I228" s="10">
        <f t="shared" si="36"/>
        <v>0</v>
      </c>
    </row>
    <row r="229" spans="1:9" s="12" customFormat="1" x14ac:dyDescent="0.25">
      <c r="A229" s="2" t="s">
        <v>519</v>
      </c>
      <c r="B229" s="21"/>
      <c r="C229" s="21"/>
      <c r="D229" s="5" t="s">
        <v>241</v>
      </c>
      <c r="E229" s="19" t="s">
        <v>110</v>
      </c>
      <c r="F229" s="4">
        <v>12</v>
      </c>
      <c r="G229" s="11"/>
      <c r="H229" s="10">
        <f t="shared" si="35"/>
        <v>0</v>
      </c>
      <c r="I229" s="10">
        <f t="shared" si="36"/>
        <v>0</v>
      </c>
    </row>
    <row r="230" spans="1:9" s="12" customFormat="1" x14ac:dyDescent="0.25">
      <c r="A230" s="2" t="s">
        <v>520</v>
      </c>
      <c r="B230" s="21"/>
      <c r="C230" s="21"/>
      <c r="D230" s="5" t="s">
        <v>242</v>
      </c>
      <c r="E230" s="19" t="s">
        <v>110</v>
      </c>
      <c r="F230" s="4">
        <v>3</v>
      </c>
      <c r="G230" s="11"/>
      <c r="H230" s="10">
        <f t="shared" si="35"/>
        <v>0</v>
      </c>
      <c r="I230" s="10">
        <f t="shared" si="36"/>
        <v>0</v>
      </c>
    </row>
    <row r="231" spans="1:9" s="12" customFormat="1" x14ac:dyDescent="0.25">
      <c r="A231" s="2" t="s">
        <v>521</v>
      </c>
      <c r="B231" s="21"/>
      <c r="C231" s="21"/>
      <c r="D231" s="5" t="s">
        <v>243</v>
      </c>
      <c r="E231" s="19" t="s">
        <v>110</v>
      </c>
      <c r="F231" s="4">
        <v>126</v>
      </c>
      <c r="G231" s="11"/>
      <c r="H231" s="10">
        <f t="shared" si="35"/>
        <v>0</v>
      </c>
      <c r="I231" s="10">
        <f t="shared" si="36"/>
        <v>0</v>
      </c>
    </row>
    <row r="232" spans="1:9" s="12" customFormat="1" x14ac:dyDescent="0.25">
      <c r="A232" s="2" t="s">
        <v>522</v>
      </c>
      <c r="B232" s="21"/>
      <c r="C232" s="21"/>
      <c r="D232" s="5" t="s">
        <v>244</v>
      </c>
      <c r="E232" s="19" t="s">
        <v>110</v>
      </c>
      <c r="F232" s="4">
        <v>1</v>
      </c>
      <c r="G232" s="11"/>
      <c r="H232" s="10">
        <f t="shared" si="35"/>
        <v>0</v>
      </c>
      <c r="I232" s="10">
        <f t="shared" si="36"/>
        <v>0</v>
      </c>
    </row>
    <row r="233" spans="1:9" s="12" customFormat="1" x14ac:dyDescent="0.25">
      <c r="A233" s="2" t="s">
        <v>523</v>
      </c>
      <c r="B233" s="21"/>
      <c r="C233" s="21"/>
      <c r="D233" s="5" t="s">
        <v>245</v>
      </c>
      <c r="E233" s="19" t="s">
        <v>110</v>
      </c>
      <c r="F233" s="4">
        <v>7</v>
      </c>
      <c r="G233" s="11"/>
      <c r="H233" s="10">
        <f t="shared" si="35"/>
        <v>0</v>
      </c>
      <c r="I233" s="10">
        <f t="shared" si="36"/>
        <v>0</v>
      </c>
    </row>
    <row r="234" spans="1:9" s="12" customFormat="1" x14ac:dyDescent="0.25">
      <c r="A234" s="2" t="s">
        <v>524</v>
      </c>
      <c r="B234" s="21"/>
      <c r="C234" s="21"/>
      <c r="D234" s="5" t="s">
        <v>246</v>
      </c>
      <c r="E234" s="19" t="s">
        <v>110</v>
      </c>
      <c r="F234" s="4">
        <v>1</v>
      </c>
      <c r="G234" s="11"/>
      <c r="H234" s="10">
        <f t="shared" si="35"/>
        <v>0</v>
      </c>
      <c r="I234" s="10">
        <f t="shared" si="36"/>
        <v>0</v>
      </c>
    </row>
    <row r="235" spans="1:9" s="12" customFormat="1" x14ac:dyDescent="0.25">
      <c r="A235" s="2"/>
      <c r="B235" s="21"/>
      <c r="C235" s="21"/>
      <c r="D235" s="5" t="s">
        <v>581</v>
      </c>
      <c r="E235" s="19" t="s">
        <v>100</v>
      </c>
      <c r="F235" s="4">
        <f>F223+F224+F225+F226</f>
        <v>752.6</v>
      </c>
      <c r="G235" s="11"/>
      <c r="H235" s="10">
        <f>TRUNC(G235*$H$2+G235,2)</f>
        <v>0</v>
      </c>
      <c r="I235" s="10">
        <f t="shared" si="36"/>
        <v>0</v>
      </c>
    </row>
    <row r="236" spans="1:9" s="12" customFormat="1" x14ac:dyDescent="0.25">
      <c r="A236" s="11" t="s">
        <v>525</v>
      </c>
      <c r="B236" s="48" t="s">
        <v>252</v>
      </c>
      <c r="C236" s="48"/>
      <c r="D236" s="48"/>
      <c r="E236" s="39">
        <f>TRUNC(SUM(I237:I271),2)</f>
        <v>0</v>
      </c>
      <c r="F236" s="40">
        <f t="shared" ref="F236" si="37">TRUNC(SUM(F237:F243),2)</f>
        <v>112</v>
      </c>
      <c r="G236" s="40">
        <f t="shared" ref="G236" si="38">TRUNC(SUM(G237:G243),2)</f>
        <v>0</v>
      </c>
      <c r="H236" s="40">
        <f t="shared" ref="H236" si="39">TRUNC(SUM(H237:H243),2)</f>
        <v>0</v>
      </c>
      <c r="I236" s="40">
        <f t="shared" ref="I236" si="40">TRUNC(SUM(I237:I243),2)</f>
        <v>0</v>
      </c>
    </row>
    <row r="237" spans="1:9" s="12" customFormat="1" x14ac:dyDescent="0.25">
      <c r="A237" s="2" t="s">
        <v>526</v>
      </c>
      <c r="B237" s="21"/>
      <c r="C237" s="21"/>
      <c r="D237" s="5" t="s">
        <v>253</v>
      </c>
      <c r="E237" s="19" t="s">
        <v>110</v>
      </c>
      <c r="F237" s="4">
        <f>VLOOKUP(D237,[1]VENTILAÇÃO!$B$3:$N$105,13,0)</f>
        <v>82</v>
      </c>
      <c r="G237" s="11"/>
      <c r="H237" s="10">
        <f>TRUNC(G237*$H$2+G237,2)</f>
        <v>0</v>
      </c>
      <c r="I237" s="10">
        <f t="shared" si="36"/>
        <v>0</v>
      </c>
    </row>
    <row r="238" spans="1:9" s="12" customFormat="1" x14ac:dyDescent="0.25">
      <c r="A238" s="2" t="s">
        <v>527</v>
      </c>
      <c r="B238" s="21"/>
      <c r="C238" s="21"/>
      <c r="D238" s="22" t="s">
        <v>254</v>
      </c>
      <c r="E238" s="19" t="s">
        <v>110</v>
      </c>
      <c r="F238" s="4">
        <f>VLOOKUP(D238,[1]VENTILAÇÃO!$B$3:$N$105,13,0)</f>
        <v>11</v>
      </c>
      <c r="G238" s="11"/>
      <c r="H238" s="10">
        <f t="shared" ref="H238:H284" si="41">TRUNC(G238*$H$2+G238,2)</f>
        <v>0</v>
      </c>
      <c r="I238" s="10">
        <f t="shared" si="36"/>
        <v>0</v>
      </c>
    </row>
    <row r="239" spans="1:9" s="12" customFormat="1" x14ac:dyDescent="0.25">
      <c r="A239" s="2" t="s">
        <v>528</v>
      </c>
      <c r="B239" s="21"/>
      <c r="C239" s="21"/>
      <c r="D239" s="22" t="s">
        <v>255</v>
      </c>
      <c r="E239" s="19" t="s">
        <v>110</v>
      </c>
      <c r="F239" s="4">
        <f>VLOOKUP(D239,[1]VENTILAÇÃO!$B$3:$N$105,13,0)</f>
        <v>12</v>
      </c>
      <c r="G239" s="11"/>
      <c r="H239" s="10">
        <f t="shared" si="41"/>
        <v>0</v>
      </c>
      <c r="I239" s="10">
        <f t="shared" si="36"/>
        <v>0</v>
      </c>
    </row>
    <row r="240" spans="1:9" s="12" customFormat="1" x14ac:dyDescent="0.25">
      <c r="A240" s="2" t="s">
        <v>529</v>
      </c>
      <c r="B240" s="21"/>
      <c r="C240" s="21"/>
      <c r="D240" s="22" t="s">
        <v>256</v>
      </c>
      <c r="E240" s="19" t="s">
        <v>110</v>
      </c>
      <c r="F240" s="4">
        <f>VLOOKUP(D240,[1]VENTILAÇÃO!$B$3:$N$105,13,0)</f>
        <v>1</v>
      </c>
      <c r="G240" s="11"/>
      <c r="H240" s="10">
        <f t="shared" si="41"/>
        <v>0</v>
      </c>
      <c r="I240" s="10">
        <f t="shared" si="36"/>
        <v>0</v>
      </c>
    </row>
    <row r="241" spans="1:9" s="12" customFormat="1" x14ac:dyDescent="0.25">
      <c r="A241" s="2" t="s">
        <v>530</v>
      </c>
      <c r="B241" s="21"/>
      <c r="C241" s="21"/>
      <c r="D241" s="22" t="s">
        <v>257</v>
      </c>
      <c r="E241" s="19" t="s">
        <v>110</v>
      </c>
      <c r="F241" s="4">
        <f>VLOOKUP(D241,[1]VENTILAÇÃO!$B$3:$N$105,13,0)</f>
        <v>1</v>
      </c>
      <c r="G241" s="11"/>
      <c r="H241" s="10">
        <f t="shared" si="41"/>
        <v>0</v>
      </c>
      <c r="I241" s="10">
        <f t="shared" si="36"/>
        <v>0</v>
      </c>
    </row>
    <row r="242" spans="1:9" s="12" customFormat="1" x14ac:dyDescent="0.25">
      <c r="A242" s="2" t="s">
        <v>531</v>
      </c>
      <c r="B242" s="21"/>
      <c r="C242" s="21"/>
      <c r="D242" s="22" t="s">
        <v>258</v>
      </c>
      <c r="E242" s="19" t="s">
        <v>110</v>
      </c>
      <c r="F242" s="4">
        <f>VLOOKUP(D242,[1]VENTILAÇÃO!$B$3:$N$105,13,0)</f>
        <v>3</v>
      </c>
      <c r="G242" s="11"/>
      <c r="H242" s="10">
        <f t="shared" si="41"/>
        <v>0</v>
      </c>
      <c r="I242" s="10">
        <f t="shared" si="36"/>
        <v>0</v>
      </c>
    </row>
    <row r="243" spans="1:9" s="12" customFormat="1" x14ac:dyDescent="0.25">
      <c r="A243" s="2" t="s">
        <v>532</v>
      </c>
      <c r="B243" s="21"/>
      <c r="C243" s="21"/>
      <c r="D243" s="22" t="s">
        <v>259</v>
      </c>
      <c r="E243" s="19" t="s">
        <v>110</v>
      </c>
      <c r="F243" s="4">
        <f>VLOOKUP(D243,[1]VENTILAÇÃO!$B$3:$N$105,13,0)</f>
        <v>2</v>
      </c>
      <c r="G243" s="11"/>
      <c r="H243" s="10">
        <f t="shared" si="41"/>
        <v>0</v>
      </c>
      <c r="I243" s="10">
        <f t="shared" si="36"/>
        <v>0</v>
      </c>
    </row>
    <row r="244" spans="1:9" s="12" customFormat="1" x14ac:dyDescent="0.25">
      <c r="A244" s="2" t="s">
        <v>533</v>
      </c>
      <c r="B244" s="21"/>
      <c r="C244" s="21"/>
      <c r="D244" s="22" t="s">
        <v>260</v>
      </c>
      <c r="E244" s="19" t="s">
        <v>110</v>
      </c>
      <c r="F244" s="4">
        <f>VLOOKUP(D244,[1]VENTILAÇÃO!$B$3:$N$105,13,0)</f>
        <v>5</v>
      </c>
      <c r="G244" s="11"/>
      <c r="H244" s="10">
        <f t="shared" si="41"/>
        <v>0</v>
      </c>
      <c r="I244" s="10">
        <f t="shared" si="36"/>
        <v>0</v>
      </c>
    </row>
    <row r="245" spans="1:9" s="12" customFormat="1" x14ac:dyDescent="0.25">
      <c r="A245" s="2" t="s">
        <v>534</v>
      </c>
      <c r="B245" s="21"/>
      <c r="C245" s="21"/>
      <c r="D245" s="22" t="s">
        <v>261</v>
      </c>
      <c r="E245" s="19" t="s">
        <v>110</v>
      </c>
      <c r="F245" s="4">
        <f>VLOOKUP(D245,[1]VENTILAÇÃO!$B$3:$N$105,13,0)</f>
        <v>6</v>
      </c>
      <c r="G245" s="11"/>
      <c r="H245" s="10">
        <f t="shared" si="41"/>
        <v>0</v>
      </c>
      <c r="I245" s="10">
        <f t="shared" si="36"/>
        <v>0</v>
      </c>
    </row>
    <row r="246" spans="1:9" s="12" customFormat="1" x14ac:dyDescent="0.25">
      <c r="A246" s="2" t="s">
        <v>535</v>
      </c>
      <c r="B246" s="21"/>
      <c r="C246" s="21"/>
      <c r="D246" s="22" t="s">
        <v>262</v>
      </c>
      <c r="E246" s="19" t="s">
        <v>110</v>
      </c>
      <c r="F246" s="4">
        <f>VLOOKUP(D246,[1]VENTILAÇÃO!$B$3:$N$105,13,0)</f>
        <v>11</v>
      </c>
      <c r="G246" s="11"/>
      <c r="H246" s="10">
        <f t="shared" si="41"/>
        <v>0</v>
      </c>
      <c r="I246" s="10">
        <f t="shared" si="36"/>
        <v>0</v>
      </c>
    </row>
    <row r="247" spans="1:9" s="12" customFormat="1" x14ac:dyDescent="0.25">
      <c r="A247" s="2" t="s">
        <v>536</v>
      </c>
      <c r="B247" s="21"/>
      <c r="C247" s="21"/>
      <c r="D247" s="22" t="s">
        <v>263</v>
      </c>
      <c r="E247" s="19" t="s">
        <v>110</v>
      </c>
      <c r="F247" s="4">
        <f>VLOOKUP(D247,[1]VENTILAÇÃO!$B$3:$N$105,13,0)</f>
        <v>7</v>
      </c>
      <c r="G247" s="11"/>
      <c r="H247" s="10">
        <f t="shared" si="41"/>
        <v>0</v>
      </c>
      <c r="I247" s="10">
        <f t="shared" si="36"/>
        <v>0</v>
      </c>
    </row>
    <row r="248" spans="1:9" s="12" customFormat="1" x14ac:dyDescent="0.25">
      <c r="A248" s="2" t="s">
        <v>537</v>
      </c>
      <c r="B248" s="21"/>
      <c r="C248" s="21"/>
      <c r="D248" s="5" t="s">
        <v>264</v>
      </c>
      <c r="E248" s="19" t="s">
        <v>110</v>
      </c>
      <c r="F248" s="4">
        <f>VLOOKUP(D248,[1]VENTILAÇÃO!$B$3:$N$105,13,0)</f>
        <v>4</v>
      </c>
      <c r="G248" s="11"/>
      <c r="H248" s="10">
        <f t="shared" si="41"/>
        <v>0</v>
      </c>
      <c r="I248" s="10">
        <f t="shared" si="36"/>
        <v>0</v>
      </c>
    </row>
    <row r="249" spans="1:9" s="12" customFormat="1" x14ac:dyDescent="0.25">
      <c r="A249" s="2" t="s">
        <v>538</v>
      </c>
      <c r="B249" s="21"/>
      <c r="C249" s="21"/>
      <c r="D249" s="5" t="s">
        <v>265</v>
      </c>
      <c r="E249" s="19" t="s">
        <v>110</v>
      </c>
      <c r="F249" s="4">
        <f>VLOOKUP(D249,[1]VENTILAÇÃO!$B$3:$N$105,13,0)</f>
        <v>5</v>
      </c>
      <c r="G249" s="11"/>
      <c r="H249" s="10">
        <f t="shared" si="41"/>
        <v>0</v>
      </c>
      <c r="I249" s="10">
        <f t="shared" si="36"/>
        <v>0</v>
      </c>
    </row>
    <row r="250" spans="1:9" s="12" customFormat="1" x14ac:dyDescent="0.25">
      <c r="A250" s="2" t="s">
        <v>539</v>
      </c>
      <c r="B250" s="21"/>
      <c r="C250" s="21"/>
      <c r="D250" s="5" t="s">
        <v>266</v>
      </c>
      <c r="E250" s="19" t="s">
        <v>110</v>
      </c>
      <c r="F250" s="4">
        <f>VLOOKUP(D250,[1]VENTILAÇÃO!$B$3:$N$105,13,0)</f>
        <v>18</v>
      </c>
      <c r="G250" s="11"/>
      <c r="H250" s="10">
        <f t="shared" si="41"/>
        <v>0</v>
      </c>
      <c r="I250" s="10">
        <f t="shared" si="36"/>
        <v>0</v>
      </c>
    </row>
    <row r="251" spans="1:9" s="12" customFormat="1" x14ac:dyDescent="0.25">
      <c r="A251" s="2" t="s">
        <v>540</v>
      </c>
      <c r="B251" s="21"/>
      <c r="C251" s="21"/>
      <c r="D251" s="5" t="s">
        <v>267</v>
      </c>
      <c r="E251" s="19" t="s">
        <v>110</v>
      </c>
      <c r="F251" s="4">
        <f>VLOOKUP(D251,[1]VENTILAÇÃO!$B$3:$N$105,13,0)</f>
        <v>23</v>
      </c>
      <c r="G251" s="11"/>
      <c r="H251" s="10">
        <f t="shared" si="41"/>
        <v>0</v>
      </c>
      <c r="I251" s="10">
        <f t="shared" si="36"/>
        <v>0</v>
      </c>
    </row>
    <row r="252" spans="1:9" s="12" customFormat="1" x14ac:dyDescent="0.25">
      <c r="A252" s="2" t="s">
        <v>541</v>
      </c>
      <c r="B252" s="21"/>
      <c r="C252" s="21"/>
      <c r="D252" s="5" t="s">
        <v>268</v>
      </c>
      <c r="E252" s="19" t="s">
        <v>110</v>
      </c>
      <c r="F252" s="4">
        <f>VLOOKUP(D252,[1]VENTILAÇÃO!$B$3:$N$105,13,0)</f>
        <v>2</v>
      </c>
      <c r="G252" s="11"/>
      <c r="H252" s="10">
        <f t="shared" si="41"/>
        <v>0</v>
      </c>
      <c r="I252" s="10">
        <f t="shared" si="36"/>
        <v>0</v>
      </c>
    </row>
    <row r="253" spans="1:9" s="12" customFormat="1" x14ac:dyDescent="0.25">
      <c r="A253" s="2" t="s">
        <v>542</v>
      </c>
      <c r="B253" s="21"/>
      <c r="C253" s="21"/>
      <c r="D253" s="5" t="s">
        <v>269</v>
      </c>
      <c r="E253" s="19" t="s">
        <v>110</v>
      </c>
      <c r="F253" s="4">
        <f>VLOOKUP(D253,[1]VENTILAÇÃO!$B$3:$N$105,13,0)</f>
        <v>15</v>
      </c>
      <c r="G253" s="11"/>
      <c r="H253" s="10">
        <f t="shared" si="41"/>
        <v>0</v>
      </c>
      <c r="I253" s="10">
        <f t="shared" si="36"/>
        <v>0</v>
      </c>
    </row>
    <row r="254" spans="1:9" s="12" customFormat="1" x14ac:dyDescent="0.25">
      <c r="A254" s="2" t="s">
        <v>543</v>
      </c>
      <c r="B254" s="21"/>
      <c r="C254" s="21"/>
      <c r="D254" s="5" t="s">
        <v>270</v>
      </c>
      <c r="E254" s="19" t="s">
        <v>110</v>
      </c>
      <c r="F254" s="4">
        <f>VLOOKUP(D254,[1]VENTILAÇÃO!$B$3:$N$105,13,0)</f>
        <v>5</v>
      </c>
      <c r="G254" s="11"/>
      <c r="H254" s="10">
        <f t="shared" si="41"/>
        <v>0</v>
      </c>
      <c r="I254" s="10">
        <f t="shared" si="36"/>
        <v>0</v>
      </c>
    </row>
    <row r="255" spans="1:9" s="12" customFormat="1" x14ac:dyDescent="0.25">
      <c r="A255" s="2" t="s">
        <v>544</v>
      </c>
      <c r="B255" s="21"/>
      <c r="C255" s="21"/>
      <c r="D255" s="5" t="s">
        <v>271</v>
      </c>
      <c r="E255" s="19" t="s">
        <v>110</v>
      </c>
      <c r="F255" s="4">
        <f>VLOOKUP(D255,[1]VENTILAÇÃO!$B$3:$N$105,13,0)</f>
        <v>9</v>
      </c>
      <c r="G255" s="11"/>
      <c r="H255" s="10">
        <f t="shared" si="41"/>
        <v>0</v>
      </c>
      <c r="I255" s="10">
        <f t="shared" si="36"/>
        <v>0</v>
      </c>
    </row>
    <row r="256" spans="1:9" s="12" customFormat="1" x14ac:dyDescent="0.25">
      <c r="A256" s="2" t="s">
        <v>545</v>
      </c>
      <c r="B256" s="21"/>
      <c r="C256" s="21"/>
      <c r="D256" s="5" t="s">
        <v>272</v>
      </c>
      <c r="E256" s="19" t="s">
        <v>110</v>
      </c>
      <c r="F256" s="4">
        <f>VLOOKUP(D256,[1]VENTILAÇÃO!$B$3:$N$105,13,0)</f>
        <v>3</v>
      </c>
      <c r="G256" s="11"/>
      <c r="H256" s="10">
        <f t="shared" si="41"/>
        <v>0</v>
      </c>
      <c r="I256" s="10">
        <f t="shared" si="36"/>
        <v>0</v>
      </c>
    </row>
    <row r="257" spans="1:9" s="12" customFormat="1" x14ac:dyDescent="0.25">
      <c r="A257" s="2" t="s">
        <v>546</v>
      </c>
      <c r="B257" s="21"/>
      <c r="C257" s="21"/>
      <c r="D257" s="5" t="s">
        <v>273</v>
      </c>
      <c r="E257" s="19" t="s">
        <v>110</v>
      </c>
      <c r="F257" s="4">
        <f>VLOOKUP(D257,[1]VENTILAÇÃO!$B$3:$N$105,13,0)</f>
        <v>2</v>
      </c>
      <c r="G257" s="11"/>
      <c r="H257" s="10">
        <f t="shared" si="41"/>
        <v>0</v>
      </c>
      <c r="I257" s="10">
        <f t="shared" si="36"/>
        <v>0</v>
      </c>
    </row>
    <row r="258" spans="1:9" s="12" customFormat="1" x14ac:dyDescent="0.25">
      <c r="A258" s="2" t="s">
        <v>547</v>
      </c>
      <c r="B258" s="21"/>
      <c r="C258" s="21"/>
      <c r="D258" s="5" t="s">
        <v>274</v>
      </c>
      <c r="E258" s="19" t="s">
        <v>110</v>
      </c>
      <c r="F258" s="4">
        <f>VLOOKUP(D258,[1]VENTILAÇÃO!$B$3:$N$105,13,0)</f>
        <v>5</v>
      </c>
      <c r="G258" s="11"/>
      <c r="H258" s="10">
        <f t="shared" si="41"/>
        <v>0</v>
      </c>
      <c r="I258" s="10">
        <f t="shared" si="36"/>
        <v>0</v>
      </c>
    </row>
    <row r="259" spans="1:9" s="12" customFormat="1" x14ac:dyDescent="0.25">
      <c r="A259" s="2" t="s">
        <v>548</v>
      </c>
      <c r="B259" s="21"/>
      <c r="C259" s="21"/>
      <c r="D259" s="5" t="s">
        <v>275</v>
      </c>
      <c r="E259" s="19" t="s">
        <v>110</v>
      </c>
      <c r="F259" s="4">
        <f>VLOOKUP(D259,[1]VENTILAÇÃO!$B$3:$N$105,13,0)</f>
        <v>3</v>
      </c>
      <c r="G259" s="11"/>
      <c r="H259" s="10">
        <f t="shared" si="41"/>
        <v>0</v>
      </c>
      <c r="I259" s="10">
        <f t="shared" si="36"/>
        <v>0</v>
      </c>
    </row>
    <row r="260" spans="1:9" s="12" customFormat="1" x14ac:dyDescent="0.25">
      <c r="A260" s="2" t="s">
        <v>549</v>
      </c>
      <c r="B260" s="21"/>
      <c r="C260" s="21"/>
      <c r="D260" s="5" t="s">
        <v>276</v>
      </c>
      <c r="E260" s="19" t="s">
        <v>110</v>
      </c>
      <c r="F260" s="4">
        <f>VLOOKUP(D260,[1]VENTILAÇÃO!$B$3:$N$105,13,0)</f>
        <v>2</v>
      </c>
      <c r="G260" s="11"/>
      <c r="H260" s="10">
        <f t="shared" si="41"/>
        <v>0</v>
      </c>
      <c r="I260" s="10">
        <f t="shared" si="36"/>
        <v>0</v>
      </c>
    </row>
    <row r="261" spans="1:9" s="12" customFormat="1" x14ac:dyDescent="0.25">
      <c r="A261" s="2" t="s">
        <v>550</v>
      </c>
      <c r="B261" s="21"/>
      <c r="C261" s="21"/>
      <c r="D261" s="5" t="s">
        <v>277</v>
      </c>
      <c r="E261" s="19" t="s">
        <v>110</v>
      </c>
      <c r="F261" s="4">
        <f>VLOOKUP(D261,[1]VENTILAÇÃO!$B$3:$N$105,13,0)</f>
        <v>2</v>
      </c>
      <c r="G261" s="11"/>
      <c r="H261" s="10">
        <f t="shared" si="41"/>
        <v>0</v>
      </c>
      <c r="I261" s="10">
        <f t="shared" si="36"/>
        <v>0</v>
      </c>
    </row>
    <row r="262" spans="1:9" s="12" customFormat="1" x14ac:dyDescent="0.25">
      <c r="A262" s="2" t="s">
        <v>551</v>
      </c>
      <c r="B262" s="21"/>
      <c r="C262" s="21"/>
      <c r="D262" s="5" t="s">
        <v>278</v>
      </c>
      <c r="E262" s="19" t="s">
        <v>110</v>
      </c>
      <c r="F262" s="4">
        <f>VLOOKUP(D262,[1]VENTILAÇÃO!$B$3:$N$105,13,0)</f>
        <v>1</v>
      </c>
      <c r="G262" s="11"/>
      <c r="H262" s="10">
        <f t="shared" si="41"/>
        <v>0</v>
      </c>
      <c r="I262" s="10">
        <f t="shared" si="36"/>
        <v>0</v>
      </c>
    </row>
    <row r="263" spans="1:9" s="12" customFormat="1" x14ac:dyDescent="0.25">
      <c r="A263" s="2" t="s">
        <v>552</v>
      </c>
      <c r="B263" s="21"/>
      <c r="C263" s="21"/>
      <c r="D263" s="5" t="s">
        <v>279</v>
      </c>
      <c r="E263" s="19" t="s">
        <v>110</v>
      </c>
      <c r="F263" s="4">
        <f>VLOOKUP(D263,[1]VENTILAÇÃO!$B$3:$N$105,13,0)</f>
        <v>6</v>
      </c>
      <c r="G263" s="11"/>
      <c r="H263" s="10">
        <f t="shared" si="41"/>
        <v>0</v>
      </c>
      <c r="I263" s="10">
        <f t="shared" si="36"/>
        <v>0</v>
      </c>
    </row>
    <row r="264" spans="1:9" s="12" customFormat="1" x14ac:dyDescent="0.25">
      <c r="A264" s="2" t="s">
        <v>553</v>
      </c>
      <c r="B264" s="21"/>
      <c r="C264" s="21"/>
      <c r="D264" s="5" t="s">
        <v>280</v>
      </c>
      <c r="E264" s="19" t="s">
        <v>110</v>
      </c>
      <c r="F264" s="4">
        <f>VLOOKUP(D264,[1]VENTILAÇÃO!$B$3:$N$105,13,0)</f>
        <v>1</v>
      </c>
      <c r="G264" s="11"/>
      <c r="H264" s="10">
        <f t="shared" si="41"/>
        <v>0</v>
      </c>
      <c r="I264" s="10">
        <f t="shared" si="36"/>
        <v>0</v>
      </c>
    </row>
    <row r="265" spans="1:9" s="12" customFormat="1" x14ac:dyDescent="0.25">
      <c r="A265" s="2" t="s">
        <v>554</v>
      </c>
      <c r="B265" s="21"/>
      <c r="C265" s="21"/>
      <c r="D265" s="5" t="s">
        <v>281</v>
      </c>
      <c r="E265" s="19" t="s">
        <v>110</v>
      </c>
      <c r="F265" s="4">
        <f>VLOOKUP(D265,[1]VENTILAÇÃO!$B$3:$N$105,13,0)</f>
        <v>1</v>
      </c>
      <c r="G265" s="11"/>
      <c r="H265" s="10">
        <f t="shared" si="41"/>
        <v>0</v>
      </c>
      <c r="I265" s="10">
        <f t="shared" si="36"/>
        <v>0</v>
      </c>
    </row>
    <row r="266" spans="1:9" s="12" customFormat="1" ht="30" x14ac:dyDescent="0.25">
      <c r="A266" s="2" t="s">
        <v>555</v>
      </c>
      <c r="B266" s="21"/>
      <c r="C266" s="21"/>
      <c r="D266" s="5" t="s">
        <v>282</v>
      </c>
      <c r="E266" s="19" t="s">
        <v>110</v>
      </c>
      <c r="F266" s="4">
        <f>VLOOKUP(D266,[1]VENTILAÇÃO!$B$3:$N$105,13,0)</f>
        <v>8</v>
      </c>
      <c r="G266" s="11"/>
      <c r="H266" s="10">
        <f t="shared" si="41"/>
        <v>0</v>
      </c>
      <c r="I266" s="10">
        <f t="shared" si="36"/>
        <v>0</v>
      </c>
    </row>
    <row r="267" spans="1:9" s="12" customFormat="1" x14ac:dyDescent="0.25">
      <c r="A267" s="2" t="s">
        <v>556</v>
      </c>
      <c r="B267" s="21"/>
      <c r="C267" s="21"/>
      <c r="D267" s="5" t="s">
        <v>283</v>
      </c>
      <c r="E267" s="19" t="s">
        <v>110</v>
      </c>
      <c r="F267" s="4">
        <f>VLOOKUP(D267,[1]VENTILAÇÃO!$B$3:$N$105,13,0)</f>
        <v>1</v>
      </c>
      <c r="G267" s="11"/>
      <c r="H267" s="10">
        <f t="shared" si="41"/>
        <v>0</v>
      </c>
      <c r="I267" s="10">
        <f t="shared" si="36"/>
        <v>0</v>
      </c>
    </row>
    <row r="268" spans="1:9" s="12" customFormat="1" x14ac:dyDescent="0.25">
      <c r="A268" s="2" t="s">
        <v>557</v>
      </c>
      <c r="B268" s="21"/>
      <c r="C268" s="21"/>
      <c r="D268" s="5" t="s">
        <v>284</v>
      </c>
      <c r="E268" s="19" t="s">
        <v>110</v>
      </c>
      <c r="F268" s="4">
        <f>VLOOKUP(D268,[1]VENTILAÇÃO!$B$3:$N$105,13,0)</f>
        <v>1</v>
      </c>
      <c r="G268" s="11"/>
      <c r="H268" s="10">
        <f t="shared" si="41"/>
        <v>0</v>
      </c>
      <c r="I268" s="10">
        <f t="shared" si="36"/>
        <v>0</v>
      </c>
    </row>
    <row r="269" spans="1:9" s="12" customFormat="1" x14ac:dyDescent="0.25">
      <c r="A269" s="2" t="s">
        <v>558</v>
      </c>
      <c r="B269" s="21"/>
      <c r="C269" s="21"/>
      <c r="D269" s="5" t="s">
        <v>285</v>
      </c>
      <c r="E269" s="19" t="s">
        <v>110</v>
      </c>
      <c r="F269" s="4">
        <f>VLOOKUP(D269,[1]VENTILAÇÃO!$B$3:$N$105,13,0)</f>
        <v>1</v>
      </c>
      <c r="G269" s="11"/>
      <c r="H269" s="10">
        <f t="shared" si="41"/>
        <v>0</v>
      </c>
      <c r="I269" s="10">
        <f t="shared" si="36"/>
        <v>0</v>
      </c>
    </row>
    <row r="270" spans="1:9" s="12" customFormat="1" x14ac:dyDescent="0.25">
      <c r="A270" s="2" t="s">
        <v>559</v>
      </c>
      <c r="B270" s="21"/>
      <c r="C270" s="21"/>
      <c r="D270" s="5" t="s">
        <v>286</v>
      </c>
      <c r="E270" s="19" t="s">
        <v>110</v>
      </c>
      <c r="F270" s="4">
        <f>VLOOKUP(D270,[1]VENTILAÇÃO!$B$3:$N$105,13,0)</f>
        <v>1</v>
      </c>
      <c r="G270" s="11"/>
      <c r="H270" s="10">
        <f t="shared" si="41"/>
        <v>0</v>
      </c>
      <c r="I270" s="10">
        <f t="shared" si="36"/>
        <v>0</v>
      </c>
    </row>
    <row r="271" spans="1:9" s="12" customFormat="1" x14ac:dyDescent="0.25">
      <c r="A271" s="2" t="s">
        <v>560</v>
      </c>
      <c r="B271" s="21"/>
      <c r="C271" s="21"/>
      <c r="D271" s="5" t="s">
        <v>287</v>
      </c>
      <c r="E271" s="19" t="s">
        <v>110</v>
      </c>
      <c r="F271" s="4">
        <f>VLOOKUP(D271,[1]VENTILAÇÃO!$B$3:$N$105,13,0)</f>
        <v>3</v>
      </c>
      <c r="G271" s="11"/>
      <c r="H271" s="10">
        <f t="shared" si="41"/>
        <v>0</v>
      </c>
      <c r="I271" s="10">
        <f t="shared" si="36"/>
        <v>0</v>
      </c>
    </row>
    <row r="272" spans="1:9" s="12" customFormat="1" x14ac:dyDescent="0.25">
      <c r="A272" s="11" t="s">
        <v>561</v>
      </c>
      <c r="B272" s="48" t="s">
        <v>377</v>
      </c>
      <c r="C272" s="48"/>
      <c r="D272" s="48"/>
      <c r="E272" s="39">
        <f>TRUNC(SUM(I273:I274),2)</f>
        <v>0</v>
      </c>
      <c r="F272" s="40">
        <f t="shared" ref="F272" si="42">TRUNC(SUM(F273:F279),2)</f>
        <v>219</v>
      </c>
      <c r="G272" s="40">
        <f t="shared" ref="G272" si="43">TRUNC(SUM(G273:G279),2)</f>
        <v>0</v>
      </c>
      <c r="H272" s="40">
        <f t="shared" ref="H272" si="44">TRUNC(SUM(H273:H279),2)</f>
        <v>0</v>
      </c>
      <c r="I272" s="40">
        <f t="shared" ref="I272" si="45">TRUNC(SUM(I273:I279),2)</f>
        <v>0</v>
      </c>
    </row>
    <row r="273" spans="1:9" s="12" customFormat="1" x14ac:dyDescent="0.25">
      <c r="A273" s="2" t="s">
        <v>562</v>
      </c>
      <c r="B273" s="21"/>
      <c r="C273" s="21"/>
      <c r="D273" s="5" t="s">
        <v>578</v>
      </c>
      <c r="E273" s="19" t="s">
        <v>110</v>
      </c>
      <c r="F273" s="4">
        <f>VLOOKUP(D273,[1]VENTILAÇÃO!$B$3:$N$105,13,0)</f>
        <v>3</v>
      </c>
      <c r="G273" s="11"/>
      <c r="H273" s="10">
        <f t="shared" si="41"/>
        <v>0</v>
      </c>
      <c r="I273" s="10">
        <f t="shared" si="36"/>
        <v>0</v>
      </c>
    </row>
    <row r="274" spans="1:9" s="12" customFormat="1" x14ac:dyDescent="0.25">
      <c r="A274" s="2"/>
      <c r="B274" s="21"/>
      <c r="C274" s="21"/>
      <c r="D274" s="5" t="s">
        <v>568</v>
      </c>
      <c r="E274" s="19" t="s">
        <v>251</v>
      </c>
      <c r="F274" s="4">
        <v>1</v>
      </c>
      <c r="G274" s="11"/>
      <c r="H274" s="10">
        <f t="shared" si="41"/>
        <v>0</v>
      </c>
      <c r="I274" s="10">
        <f t="shared" si="36"/>
        <v>0</v>
      </c>
    </row>
    <row r="275" spans="1:9" s="12" customFormat="1" x14ac:dyDescent="0.25">
      <c r="A275" s="11" t="s">
        <v>563</v>
      </c>
      <c r="B275" s="48" t="s">
        <v>351</v>
      </c>
      <c r="C275" s="48"/>
      <c r="D275" s="48"/>
      <c r="E275" s="39">
        <f>TRUNC(SUM(I276:I278),2)</f>
        <v>0</v>
      </c>
      <c r="F275" s="40">
        <f t="shared" ref="F275" si="46">TRUNC(SUM(F276:F282),2)</f>
        <v>113</v>
      </c>
      <c r="G275" s="40">
        <f t="shared" ref="G275" si="47">TRUNC(SUM(G276:G282),2)</f>
        <v>0</v>
      </c>
      <c r="H275" s="40">
        <f t="shared" ref="H275" si="48">TRUNC(SUM(H276:H282),2)</f>
        <v>0</v>
      </c>
      <c r="I275" s="40">
        <f t="shared" ref="I275" si="49">TRUNC(SUM(I276:I282),2)</f>
        <v>0</v>
      </c>
    </row>
    <row r="276" spans="1:9" s="12" customFormat="1" x14ac:dyDescent="0.25">
      <c r="A276" s="2" t="s">
        <v>564</v>
      </c>
      <c r="B276" s="21"/>
      <c r="C276" s="21"/>
      <c r="D276" s="5" t="s">
        <v>352</v>
      </c>
      <c r="E276" s="19" t="s">
        <v>110</v>
      </c>
      <c r="F276" s="4">
        <f>VLOOKUP(D276,[1]VENTILAÇÃO!$B$3:$N$105,13,0)</f>
        <v>82</v>
      </c>
      <c r="G276" s="11"/>
      <c r="H276" s="10">
        <f t="shared" si="41"/>
        <v>0</v>
      </c>
      <c r="I276" s="10">
        <f t="shared" si="36"/>
        <v>0</v>
      </c>
    </row>
    <row r="277" spans="1:9" s="12" customFormat="1" x14ac:dyDescent="0.25">
      <c r="A277" s="2" t="s">
        <v>565</v>
      </c>
      <c r="B277" s="21"/>
      <c r="C277" s="21"/>
      <c r="D277" s="5" t="s">
        <v>353</v>
      </c>
      <c r="E277" s="19" t="s">
        <v>251</v>
      </c>
      <c r="F277" s="4">
        <f>VLOOKUP(D277,[1]VENTILAÇÃO!$B$3:$N$105,13,0)</f>
        <v>1</v>
      </c>
      <c r="G277" s="11"/>
      <c r="H277" s="10">
        <f t="shared" si="41"/>
        <v>0</v>
      </c>
      <c r="I277" s="10">
        <f t="shared" si="36"/>
        <v>0</v>
      </c>
    </row>
    <row r="278" spans="1:9" s="12" customFormat="1" x14ac:dyDescent="0.25">
      <c r="A278" s="2" t="s">
        <v>566</v>
      </c>
      <c r="B278" s="21"/>
      <c r="C278" s="21"/>
      <c r="D278" s="5" t="s">
        <v>354</v>
      </c>
      <c r="E278" s="19" t="s">
        <v>110</v>
      </c>
      <c r="F278" s="4">
        <f>VLOOKUP(D278,[1]VENTILAÇÃO!$B$3:$N$105,13,0)</f>
        <v>5</v>
      </c>
      <c r="G278" s="11"/>
      <c r="H278" s="10">
        <f t="shared" si="41"/>
        <v>0</v>
      </c>
      <c r="I278" s="10">
        <f t="shared" si="36"/>
        <v>0</v>
      </c>
    </row>
    <row r="279" spans="1:9" s="12" customFormat="1" x14ac:dyDescent="0.25">
      <c r="A279" s="11" t="s">
        <v>571</v>
      </c>
      <c r="B279" s="48" t="s">
        <v>567</v>
      </c>
      <c r="C279" s="48"/>
      <c r="D279" s="48"/>
      <c r="E279" s="39">
        <f>TRUNC(SUM(I280:I284),2)</f>
        <v>0</v>
      </c>
      <c r="F279" s="40">
        <f t="shared" ref="F279" si="50">TRUNC(SUM(F280:F286),2)</f>
        <v>14</v>
      </c>
      <c r="G279" s="40">
        <f t="shared" ref="G279" si="51">TRUNC(SUM(G280:G286),2)</f>
        <v>0</v>
      </c>
      <c r="H279" s="40">
        <f t="shared" ref="H279" si="52">TRUNC(SUM(H280:H286),2)</f>
        <v>0</v>
      </c>
      <c r="I279" s="40">
        <f t="shared" ref="I279" si="53">TRUNC(SUM(I280:I286),2)</f>
        <v>0</v>
      </c>
    </row>
    <row r="280" spans="1:9" s="12" customFormat="1" x14ac:dyDescent="0.25">
      <c r="A280" s="2" t="s">
        <v>572</v>
      </c>
      <c r="B280" s="20"/>
      <c r="C280" s="20"/>
      <c r="D280" s="23" t="s">
        <v>576</v>
      </c>
      <c r="E280" s="2" t="s">
        <v>110</v>
      </c>
      <c r="F280" s="4">
        <v>1</v>
      </c>
      <c r="G280" s="11"/>
      <c r="H280" s="10">
        <f>TRUNC(G280*$H$2+G280,2)</f>
        <v>0</v>
      </c>
      <c r="I280" s="10">
        <f>H280*F280</f>
        <v>0</v>
      </c>
    </row>
    <row r="281" spans="1:9" s="12" customFormat="1" x14ac:dyDescent="0.25">
      <c r="A281" s="2" t="s">
        <v>573</v>
      </c>
      <c r="B281" s="20"/>
      <c r="C281" s="20"/>
      <c r="D281" s="23" t="s">
        <v>577</v>
      </c>
      <c r="E281" s="2" t="s">
        <v>110</v>
      </c>
      <c r="F281" s="4">
        <v>9</v>
      </c>
      <c r="G281" s="11"/>
      <c r="H281" s="10">
        <f>TRUNC(G281*$H$2+G281,2)</f>
        <v>0</v>
      </c>
      <c r="I281" s="10">
        <f>H281*F281</f>
        <v>0</v>
      </c>
    </row>
    <row r="282" spans="1:9" s="12" customFormat="1" x14ac:dyDescent="0.25">
      <c r="A282" s="2" t="s">
        <v>574</v>
      </c>
      <c r="B282" s="20"/>
      <c r="C282" s="20"/>
      <c r="D282" s="23" t="s">
        <v>569</v>
      </c>
      <c r="E282" s="2" t="s">
        <v>251</v>
      </c>
      <c r="F282" s="4">
        <v>1</v>
      </c>
      <c r="G282" s="11"/>
      <c r="H282" s="10">
        <f t="shared" si="41"/>
        <v>0</v>
      </c>
      <c r="I282" s="10">
        <f t="shared" ref="I282:I284" si="54">H282*F282</f>
        <v>0</v>
      </c>
    </row>
    <row r="283" spans="1:9" s="12" customFormat="1" x14ac:dyDescent="0.25">
      <c r="A283" s="2" t="s">
        <v>575</v>
      </c>
      <c r="B283" s="20"/>
      <c r="C283" s="20"/>
      <c r="D283" s="23" t="s">
        <v>570</v>
      </c>
      <c r="E283" s="2" t="s">
        <v>251</v>
      </c>
      <c r="F283" s="4">
        <v>1</v>
      </c>
      <c r="G283" s="11"/>
      <c r="H283" s="10">
        <f t="shared" si="41"/>
        <v>0</v>
      </c>
      <c r="I283" s="10">
        <f t="shared" si="54"/>
        <v>0</v>
      </c>
    </row>
    <row r="284" spans="1:9" s="12" customFormat="1" x14ac:dyDescent="0.25">
      <c r="A284" s="11"/>
      <c r="B284" s="20"/>
      <c r="C284" s="20"/>
      <c r="D284" s="23" t="s">
        <v>584</v>
      </c>
      <c r="E284" s="2" t="s">
        <v>251</v>
      </c>
      <c r="F284" s="4">
        <v>1</v>
      </c>
      <c r="G284" s="11"/>
      <c r="H284" s="10">
        <f t="shared" si="41"/>
        <v>0</v>
      </c>
      <c r="I284" s="10">
        <f t="shared" si="54"/>
        <v>0</v>
      </c>
    </row>
    <row r="285" spans="1:9" s="17" customFormat="1" x14ac:dyDescent="0.25">
      <c r="A285" s="16">
        <v>5</v>
      </c>
      <c r="B285" s="41" t="s">
        <v>80</v>
      </c>
      <c r="C285" s="41"/>
      <c r="D285" s="41"/>
      <c r="E285" s="16"/>
      <c r="F285" s="16"/>
      <c r="G285" s="18"/>
      <c r="H285" s="18"/>
      <c r="I285" s="18">
        <f>TRUNC(SUM(I286:I290),2)</f>
        <v>0</v>
      </c>
    </row>
    <row r="286" spans="1:9" x14ac:dyDescent="0.25">
      <c r="A286" s="2" t="s">
        <v>84</v>
      </c>
      <c r="B286" s="3"/>
      <c r="C286" s="3"/>
      <c r="D286" s="5" t="s">
        <v>579</v>
      </c>
      <c r="E286" s="2" t="s">
        <v>19</v>
      </c>
      <c r="F286" s="4">
        <v>1</v>
      </c>
      <c r="G286" s="10"/>
      <c r="H286" s="10">
        <f>TRUNC(G286*$H$2+G286,2)</f>
        <v>0</v>
      </c>
      <c r="I286" s="10">
        <f>H286*F286</f>
        <v>0</v>
      </c>
    </row>
    <row r="287" spans="1:9" x14ac:dyDescent="0.25">
      <c r="A287" s="2" t="s">
        <v>85</v>
      </c>
      <c r="B287" s="3"/>
      <c r="C287" s="3"/>
      <c r="D287" s="5" t="s">
        <v>81</v>
      </c>
      <c r="E287" s="2" t="s">
        <v>19</v>
      </c>
      <c r="F287" s="4">
        <v>1</v>
      </c>
      <c r="G287" s="10"/>
      <c r="H287" s="10">
        <f t="shared" ref="H287:H290" si="55">TRUNC(G287*$H$2+G287,2)</f>
        <v>0</v>
      </c>
      <c r="I287" s="10">
        <f t="shared" ref="I287:I290" si="56">H287*F287</f>
        <v>0</v>
      </c>
    </row>
    <row r="288" spans="1:9" x14ac:dyDescent="0.25">
      <c r="A288" s="2" t="s">
        <v>86</v>
      </c>
      <c r="B288" s="3"/>
      <c r="C288" s="3"/>
      <c r="D288" s="5" t="s">
        <v>93</v>
      </c>
      <c r="E288" s="2" t="s">
        <v>19</v>
      </c>
      <c r="F288" s="4">
        <v>1</v>
      </c>
      <c r="G288" s="10"/>
      <c r="H288" s="10">
        <f t="shared" si="55"/>
        <v>0</v>
      </c>
      <c r="I288" s="10">
        <f t="shared" si="56"/>
        <v>0</v>
      </c>
    </row>
    <row r="289" spans="1:9" x14ac:dyDescent="0.25">
      <c r="A289" s="2" t="s">
        <v>87</v>
      </c>
      <c r="B289" s="3"/>
      <c r="C289" s="3"/>
      <c r="D289" s="5" t="s">
        <v>82</v>
      </c>
      <c r="E289" s="2" t="s">
        <v>19</v>
      </c>
      <c r="F289" s="4">
        <v>1</v>
      </c>
      <c r="G289" s="10"/>
      <c r="H289" s="10">
        <f t="shared" si="55"/>
        <v>0</v>
      </c>
      <c r="I289" s="10">
        <f t="shared" si="56"/>
        <v>0</v>
      </c>
    </row>
    <row r="290" spans="1:9" x14ac:dyDescent="0.25">
      <c r="A290" s="2" t="s">
        <v>88</v>
      </c>
      <c r="B290" s="3"/>
      <c r="C290" s="3"/>
      <c r="D290" s="5" t="s">
        <v>83</v>
      </c>
      <c r="E290" s="2" t="s">
        <v>19</v>
      </c>
      <c r="F290" s="4">
        <v>1</v>
      </c>
      <c r="G290" s="10"/>
      <c r="H290" s="10">
        <f t="shared" si="55"/>
        <v>0</v>
      </c>
      <c r="I290" s="10">
        <f t="shared" si="56"/>
        <v>0</v>
      </c>
    </row>
    <row r="291" spans="1:9" x14ac:dyDescent="0.25">
      <c r="A291" s="16"/>
      <c r="B291" s="41" t="s">
        <v>603</v>
      </c>
      <c r="C291" s="41"/>
      <c r="D291" s="41"/>
      <c r="E291" s="16"/>
      <c r="F291" s="16"/>
      <c r="G291" s="18"/>
      <c r="H291" s="18"/>
      <c r="I291" s="18">
        <f>TRUNC(SUM(I285+I29+I21+I10+I5),2)</f>
        <v>0</v>
      </c>
    </row>
    <row r="292" spans="1:9" x14ac:dyDescent="0.25">
      <c r="A292" s="2"/>
      <c r="B292" s="3"/>
      <c r="C292" s="3"/>
      <c r="D292" s="5"/>
      <c r="E292" s="2"/>
      <c r="F292" s="2"/>
      <c r="G292" s="10"/>
      <c r="H292" s="10"/>
      <c r="I292" s="10"/>
    </row>
    <row r="293" spans="1:9" x14ac:dyDescent="0.25">
      <c r="A293" s="2"/>
      <c r="B293" s="3"/>
      <c r="C293" s="3"/>
      <c r="D293" s="5"/>
      <c r="E293" s="2"/>
      <c r="F293" s="2"/>
      <c r="G293" s="10"/>
      <c r="H293" s="10"/>
      <c r="I293" s="10"/>
    </row>
    <row r="294" spans="1:9" x14ac:dyDescent="0.25">
      <c r="A294" s="2"/>
      <c r="B294" s="3"/>
      <c r="C294" s="3"/>
      <c r="D294" s="5"/>
      <c r="E294" s="2"/>
      <c r="F294" s="2"/>
      <c r="G294" s="10"/>
      <c r="H294" s="10"/>
      <c r="I294" s="10"/>
    </row>
  </sheetData>
  <mergeCells count="29">
    <mergeCell ref="A1:I1"/>
    <mergeCell ref="B30:D30"/>
    <mergeCell ref="B285:D285"/>
    <mergeCell ref="E30:I30"/>
    <mergeCell ref="E37:I37"/>
    <mergeCell ref="B37:D37"/>
    <mergeCell ref="B75:D75"/>
    <mergeCell ref="E75:I75"/>
    <mergeCell ref="E57:I57"/>
    <mergeCell ref="B57:D57"/>
    <mergeCell ref="B272:D272"/>
    <mergeCell ref="B279:D279"/>
    <mergeCell ref="B5:H5"/>
    <mergeCell ref="B10:H10"/>
    <mergeCell ref="B21:H21"/>
    <mergeCell ref="B29:H29"/>
    <mergeCell ref="E88:I88"/>
    <mergeCell ref="B88:D88"/>
    <mergeCell ref="E279:I279"/>
    <mergeCell ref="B291:D291"/>
    <mergeCell ref="E213:I213"/>
    <mergeCell ref="E222:I222"/>
    <mergeCell ref="E236:I236"/>
    <mergeCell ref="E272:I272"/>
    <mergeCell ref="E275:I275"/>
    <mergeCell ref="B213:D213"/>
    <mergeCell ref="B222:D222"/>
    <mergeCell ref="B236:D236"/>
    <mergeCell ref="B275:D275"/>
  </mergeCells>
  <phoneticPr fontId="7" type="noConversion"/>
  <conditionalFormatting sqref="D237:D271">
    <cfRule type="duplicateValues" dxfId="13" priority="10"/>
  </conditionalFormatting>
  <conditionalFormatting sqref="D76:D87">
    <cfRule type="duplicateValues" dxfId="12" priority="9"/>
  </conditionalFormatting>
  <conditionalFormatting sqref="F48">
    <cfRule type="cellIs" dxfId="11" priority="6" operator="equal">
      <formula>0</formula>
    </cfRule>
  </conditionalFormatting>
  <conditionalFormatting sqref="D38:D55">
    <cfRule type="duplicateValues" dxfId="10" priority="3"/>
  </conditionalFormatting>
  <conditionalFormatting sqref="D279:D284">
    <cfRule type="duplicateValues" dxfId="9" priority="15"/>
  </conditionalFormatting>
  <conditionalFormatting sqref="D275 D57:D272 D1:D4 D6:D9 D11:D20 D22:D28 D30:D37 D285:D1048576">
    <cfRule type="duplicateValues" dxfId="8" priority="16"/>
  </conditionalFormatting>
  <conditionalFormatting sqref="D276:D278">
    <cfRule type="duplicateValues" dxfId="7" priority="2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A4592-9A87-4271-8202-310B36AEE932}">
  <dimension ref="A1:C17"/>
  <sheetViews>
    <sheetView tabSelected="1" workbookViewId="0">
      <selection activeCell="G20" sqref="G20"/>
    </sheetView>
  </sheetViews>
  <sheetFormatPr defaultRowHeight="15" x14ac:dyDescent="0.25"/>
  <cols>
    <col min="1" max="1" width="20.85546875" customWidth="1"/>
    <col min="2" max="2" width="44.85546875" customWidth="1"/>
    <col min="3" max="3" width="20" style="1" customWidth="1"/>
  </cols>
  <sheetData>
    <row r="1" spans="1:3" ht="15.75" thickBot="1" x14ac:dyDescent="0.3">
      <c r="A1" s="52" t="s">
        <v>29</v>
      </c>
      <c r="B1" s="52"/>
      <c r="C1" s="52"/>
    </row>
    <row r="3" spans="1:3" x14ac:dyDescent="0.25">
      <c r="A3" s="53" t="s">
        <v>585</v>
      </c>
      <c r="B3" s="53"/>
      <c r="C3" s="24" t="s">
        <v>586</v>
      </c>
    </row>
    <row r="4" spans="1:3" x14ac:dyDescent="0.25">
      <c r="A4" s="50" t="s">
        <v>587</v>
      </c>
      <c r="B4" s="50"/>
    </row>
    <row r="5" spans="1:3" x14ac:dyDescent="0.25">
      <c r="A5" s="51" t="s">
        <v>588</v>
      </c>
      <c r="B5" s="51"/>
      <c r="C5" s="25">
        <v>0.01</v>
      </c>
    </row>
    <row r="6" spans="1:3" x14ac:dyDescent="0.25">
      <c r="A6" s="51" t="s">
        <v>589</v>
      </c>
      <c r="B6" s="51"/>
      <c r="C6" s="25">
        <v>1.2699999999999999E-2</v>
      </c>
    </row>
    <row r="7" spans="1:3" x14ac:dyDescent="0.25">
      <c r="A7" s="51" t="s">
        <v>590</v>
      </c>
      <c r="B7" s="51"/>
      <c r="C7" s="25">
        <v>1.3899999999999999E-2</v>
      </c>
    </row>
    <row r="8" spans="1:3" x14ac:dyDescent="0.25">
      <c r="A8" s="51" t="s">
        <v>591</v>
      </c>
      <c r="B8" s="51"/>
      <c r="C8" s="25">
        <v>5.5E-2</v>
      </c>
    </row>
    <row r="9" spans="1:3" x14ac:dyDescent="0.25">
      <c r="A9" s="50" t="s">
        <v>592</v>
      </c>
      <c r="B9" s="50"/>
    </row>
    <row r="10" spans="1:3" x14ac:dyDescent="0.25">
      <c r="A10" s="51" t="s">
        <v>593</v>
      </c>
      <c r="B10" s="51"/>
      <c r="C10" s="25">
        <v>0.03</v>
      </c>
    </row>
    <row r="11" spans="1:3" x14ac:dyDescent="0.25">
      <c r="A11" s="51" t="s">
        <v>594</v>
      </c>
      <c r="B11" s="51"/>
      <c r="C11" s="25">
        <v>6.4999999999999997E-3</v>
      </c>
    </row>
    <row r="12" spans="1:3" x14ac:dyDescent="0.25">
      <c r="A12" s="51" t="s">
        <v>595</v>
      </c>
      <c r="B12" s="51"/>
      <c r="C12" s="25">
        <v>0.01</v>
      </c>
    </row>
    <row r="13" spans="1:3" x14ac:dyDescent="0.25">
      <c r="A13" s="51" t="s">
        <v>596</v>
      </c>
      <c r="B13" s="51"/>
      <c r="C13" s="25" t="s">
        <v>597</v>
      </c>
    </row>
    <row r="14" spans="1:3" x14ac:dyDescent="0.25">
      <c r="A14" s="50" t="s">
        <v>598</v>
      </c>
      <c r="B14" s="50"/>
    </row>
    <row r="15" spans="1:3" x14ac:dyDescent="0.25">
      <c r="A15" s="51" t="s">
        <v>599</v>
      </c>
      <c r="B15" s="51"/>
      <c r="C15" s="25">
        <v>8.9599999999999999E-2</v>
      </c>
    </row>
    <row r="17" spans="1:3" x14ac:dyDescent="0.25">
      <c r="A17" s="26" t="s">
        <v>9</v>
      </c>
      <c r="B17" s="27"/>
      <c r="C17" s="28">
        <f>(((1+C8+C5+C6)*(1+C7)*(1+C15))/(1-(C10+C11+C12))-1)</f>
        <v>0.24864620942632398</v>
      </c>
    </row>
  </sheetData>
  <mergeCells count="14">
    <mergeCell ref="A7:B7"/>
    <mergeCell ref="A1:C1"/>
    <mergeCell ref="A3:B3"/>
    <mergeCell ref="A4:B4"/>
    <mergeCell ref="A5:B5"/>
    <mergeCell ref="A6:B6"/>
    <mergeCell ref="A14:B14"/>
    <mergeCell ref="A15:B15"/>
    <mergeCell ref="A8:B8"/>
    <mergeCell ref="A9:B9"/>
    <mergeCell ref="A10:B10"/>
    <mergeCell ref="A11:B11"/>
    <mergeCell ref="A12:B12"/>
    <mergeCell ref="A13:B1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FD76-C1E0-41EE-8224-0522FB4FE098}">
  <dimension ref="A1:F286"/>
  <sheetViews>
    <sheetView topLeftCell="A261" workbookViewId="0">
      <selection activeCell="I249" sqref="I249"/>
    </sheetView>
  </sheetViews>
  <sheetFormatPr defaultRowHeight="15" x14ac:dyDescent="0.25"/>
  <cols>
    <col min="4" max="4" width="76.5703125" customWidth="1"/>
  </cols>
  <sheetData>
    <row r="1" spans="1:6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 x14ac:dyDescent="0.25">
      <c r="A2" s="16">
        <v>1</v>
      </c>
      <c r="B2" s="29" t="s">
        <v>10</v>
      </c>
      <c r="C2" s="30"/>
      <c r="D2" s="30"/>
      <c r="E2" s="30"/>
      <c r="F2" s="30"/>
    </row>
    <row r="3" spans="1:6" x14ac:dyDescent="0.25">
      <c r="A3" s="2" t="s">
        <v>24</v>
      </c>
      <c r="B3" s="3"/>
      <c r="C3" s="3" t="s">
        <v>33</v>
      </c>
      <c r="D3" s="5" t="s">
        <v>31</v>
      </c>
      <c r="E3" s="2" t="s">
        <v>32</v>
      </c>
      <c r="F3" s="4">
        <v>1</v>
      </c>
    </row>
    <row r="4" spans="1:6" x14ac:dyDescent="0.25">
      <c r="A4" s="2" t="s">
        <v>25</v>
      </c>
      <c r="B4" s="3"/>
      <c r="C4" s="3" t="s">
        <v>98</v>
      </c>
      <c r="D4" s="5" t="s">
        <v>34</v>
      </c>
      <c r="E4" s="2" t="s">
        <v>35</v>
      </c>
      <c r="F4" s="4">
        <v>6</v>
      </c>
    </row>
    <row r="5" spans="1:6" x14ac:dyDescent="0.25">
      <c r="A5" s="2" t="s">
        <v>26</v>
      </c>
      <c r="B5" s="3"/>
      <c r="C5" s="3" t="s">
        <v>98</v>
      </c>
      <c r="D5" s="5" t="s">
        <v>36</v>
      </c>
      <c r="E5" s="2" t="s">
        <v>35</v>
      </c>
      <c r="F5" s="4">
        <v>6</v>
      </c>
    </row>
    <row r="6" spans="1:6" x14ac:dyDescent="0.25">
      <c r="A6" s="2" t="s">
        <v>27</v>
      </c>
      <c r="B6" s="3"/>
      <c r="C6" s="3"/>
      <c r="D6" s="5" t="s">
        <v>55</v>
      </c>
      <c r="E6" s="2" t="s">
        <v>19</v>
      </c>
      <c r="F6" s="4">
        <v>1</v>
      </c>
    </row>
    <row r="7" spans="1:6" x14ac:dyDescent="0.25">
      <c r="A7" s="16">
        <v>2</v>
      </c>
      <c r="B7" s="31" t="s">
        <v>11</v>
      </c>
      <c r="C7" s="31"/>
      <c r="D7" s="31"/>
      <c r="E7" s="31"/>
      <c r="F7" s="31"/>
    </row>
    <row r="8" spans="1:6" x14ac:dyDescent="0.25">
      <c r="A8" s="2" t="s">
        <v>12</v>
      </c>
      <c r="B8" s="3"/>
      <c r="C8" s="3"/>
      <c r="D8" s="5" t="s">
        <v>18</v>
      </c>
      <c r="E8" s="2" t="s">
        <v>19</v>
      </c>
      <c r="F8" s="4">
        <v>1</v>
      </c>
    </row>
    <row r="9" spans="1:6" x14ac:dyDescent="0.25">
      <c r="A9" s="2" t="s">
        <v>13</v>
      </c>
      <c r="B9" s="3"/>
      <c r="C9" s="3"/>
      <c r="D9" s="5" t="s">
        <v>20</v>
      </c>
      <c r="E9" s="2" t="s">
        <v>19</v>
      </c>
      <c r="F9" s="4">
        <v>1</v>
      </c>
    </row>
    <row r="10" spans="1:6" x14ac:dyDescent="0.25">
      <c r="A10" s="2" t="s">
        <v>14</v>
      </c>
      <c r="B10" s="3"/>
      <c r="C10" s="3"/>
      <c r="D10" s="5" t="s">
        <v>96</v>
      </c>
      <c r="E10" s="2" t="s">
        <v>19</v>
      </c>
      <c r="F10" s="4">
        <v>1</v>
      </c>
    </row>
    <row r="11" spans="1:6" x14ac:dyDescent="0.25">
      <c r="A11" s="2" t="s">
        <v>15</v>
      </c>
      <c r="B11" s="3"/>
      <c r="C11" s="3"/>
      <c r="D11" s="5" t="s">
        <v>23</v>
      </c>
      <c r="E11" s="2" t="s">
        <v>19</v>
      </c>
      <c r="F11" s="4">
        <v>1</v>
      </c>
    </row>
    <row r="12" spans="1:6" x14ac:dyDescent="0.25">
      <c r="A12" s="2" t="s">
        <v>16</v>
      </c>
      <c r="B12" s="3"/>
      <c r="C12" s="3"/>
      <c r="D12" s="5" t="s">
        <v>22</v>
      </c>
      <c r="E12" s="2" t="s">
        <v>19</v>
      </c>
      <c r="F12" s="4">
        <v>1</v>
      </c>
    </row>
    <row r="13" spans="1:6" x14ac:dyDescent="0.25">
      <c r="A13" s="2" t="s">
        <v>17</v>
      </c>
      <c r="B13" s="3"/>
      <c r="C13" s="3"/>
      <c r="D13" s="5" t="s">
        <v>30</v>
      </c>
      <c r="E13" s="2" t="s">
        <v>19</v>
      </c>
      <c r="F13" s="4">
        <v>1</v>
      </c>
    </row>
    <row r="14" spans="1:6" x14ac:dyDescent="0.25">
      <c r="A14" s="2" t="s">
        <v>40</v>
      </c>
      <c r="B14" s="3"/>
      <c r="C14" s="3"/>
      <c r="D14" s="5" t="s">
        <v>94</v>
      </c>
      <c r="E14" s="2" t="s">
        <v>19</v>
      </c>
      <c r="F14" s="4">
        <v>1</v>
      </c>
    </row>
    <row r="15" spans="1:6" x14ac:dyDescent="0.25">
      <c r="A15" s="2" t="s">
        <v>52</v>
      </c>
      <c r="B15" s="3"/>
      <c r="C15" s="3"/>
      <c r="D15" s="5" t="s">
        <v>21</v>
      </c>
      <c r="E15" s="2" t="s">
        <v>19</v>
      </c>
      <c r="F15" s="4">
        <v>1</v>
      </c>
    </row>
    <row r="16" spans="1:6" x14ac:dyDescent="0.25">
      <c r="A16" s="2" t="s">
        <v>95</v>
      </c>
      <c r="B16" s="3"/>
      <c r="C16" s="3"/>
      <c r="D16" s="5" t="s">
        <v>51</v>
      </c>
      <c r="E16" s="2" t="s">
        <v>19</v>
      </c>
      <c r="F16" s="4">
        <v>1</v>
      </c>
    </row>
    <row r="17" spans="1:6" x14ac:dyDescent="0.25">
      <c r="A17" s="2" t="s">
        <v>97</v>
      </c>
      <c r="B17" s="3"/>
      <c r="C17" s="3"/>
      <c r="D17" s="5" t="s">
        <v>39</v>
      </c>
      <c r="E17" s="2" t="s">
        <v>19</v>
      </c>
      <c r="F17" s="4">
        <v>1</v>
      </c>
    </row>
    <row r="18" spans="1:6" x14ac:dyDescent="0.25">
      <c r="A18" s="16">
        <v>3</v>
      </c>
      <c r="B18" s="31" t="s">
        <v>53</v>
      </c>
      <c r="C18" s="31"/>
      <c r="D18" s="31"/>
      <c r="E18" s="31"/>
      <c r="F18" s="31"/>
    </row>
    <row r="19" spans="1:6" x14ac:dyDescent="0.25">
      <c r="A19" s="2" t="s">
        <v>41</v>
      </c>
      <c r="B19" s="3"/>
      <c r="C19" s="3"/>
      <c r="D19" s="5" t="s">
        <v>37</v>
      </c>
      <c r="E19" s="2" t="s">
        <v>19</v>
      </c>
      <c r="F19" s="4">
        <v>1</v>
      </c>
    </row>
    <row r="20" spans="1:6" x14ac:dyDescent="0.25">
      <c r="A20" s="2" t="s">
        <v>42</v>
      </c>
      <c r="B20" s="3"/>
      <c r="C20" s="3"/>
      <c r="D20" s="5" t="s">
        <v>38</v>
      </c>
      <c r="E20" s="2" t="s">
        <v>19</v>
      </c>
      <c r="F20" s="4">
        <v>1</v>
      </c>
    </row>
    <row r="21" spans="1:6" x14ac:dyDescent="0.25">
      <c r="A21" s="2" t="s">
        <v>43</v>
      </c>
      <c r="B21" s="3"/>
      <c r="C21" s="3"/>
      <c r="D21" s="5" t="s">
        <v>44</v>
      </c>
      <c r="E21" s="2" t="s">
        <v>19</v>
      </c>
      <c r="F21" s="4">
        <v>1</v>
      </c>
    </row>
    <row r="22" spans="1:6" x14ac:dyDescent="0.25">
      <c r="A22" s="2" t="s">
        <v>45</v>
      </c>
      <c r="B22" s="3"/>
      <c r="C22" s="3"/>
      <c r="D22" s="5" t="s">
        <v>90</v>
      </c>
      <c r="E22" s="2" t="s">
        <v>19</v>
      </c>
      <c r="F22" s="4">
        <v>1</v>
      </c>
    </row>
    <row r="23" spans="1:6" x14ac:dyDescent="0.25">
      <c r="A23" s="2" t="s">
        <v>46</v>
      </c>
      <c r="B23" s="3"/>
      <c r="C23" s="3"/>
      <c r="D23" s="5" t="s">
        <v>89</v>
      </c>
      <c r="E23" s="2" t="s">
        <v>19</v>
      </c>
      <c r="F23" s="4">
        <v>1</v>
      </c>
    </row>
    <row r="24" spans="1:6" x14ac:dyDescent="0.25">
      <c r="A24" s="2" t="s">
        <v>47</v>
      </c>
      <c r="B24" s="3"/>
      <c r="C24" s="3"/>
      <c r="D24" s="5" t="s">
        <v>91</v>
      </c>
      <c r="E24" s="2" t="s">
        <v>19</v>
      </c>
      <c r="F24" s="4">
        <v>1</v>
      </c>
    </row>
    <row r="25" spans="1:6" x14ac:dyDescent="0.25">
      <c r="A25" s="2" t="s">
        <v>54</v>
      </c>
      <c r="B25" s="3"/>
      <c r="C25" s="3"/>
      <c r="D25" s="5" t="s">
        <v>92</v>
      </c>
      <c r="E25" s="2" t="s">
        <v>19</v>
      </c>
      <c r="F25" s="4">
        <v>1</v>
      </c>
    </row>
    <row r="26" spans="1:6" x14ac:dyDescent="0.25">
      <c r="A26" s="16">
        <v>4</v>
      </c>
      <c r="B26" s="32" t="s">
        <v>48</v>
      </c>
      <c r="C26" s="33"/>
      <c r="D26" s="33"/>
      <c r="E26" s="33"/>
      <c r="F26" s="33"/>
    </row>
    <row r="27" spans="1:6" x14ac:dyDescent="0.25">
      <c r="A27" s="11" t="s">
        <v>50</v>
      </c>
      <c r="B27" s="35" t="s">
        <v>49</v>
      </c>
      <c r="C27" s="34"/>
      <c r="D27" s="34"/>
      <c r="E27" s="35"/>
      <c r="F27" s="35"/>
    </row>
    <row r="28" spans="1:6" x14ac:dyDescent="0.25">
      <c r="A28" s="2" t="s">
        <v>61</v>
      </c>
      <c r="B28" s="3"/>
      <c r="C28" s="3"/>
      <c r="D28" s="5" t="s">
        <v>56</v>
      </c>
      <c r="E28" s="2" t="s">
        <v>19</v>
      </c>
      <c r="F28" s="4">
        <v>1</v>
      </c>
    </row>
    <row r="29" spans="1:6" x14ac:dyDescent="0.25">
      <c r="A29" s="2" t="s">
        <v>62</v>
      </c>
      <c r="B29" s="3"/>
      <c r="C29" s="3"/>
      <c r="D29" s="5" t="s">
        <v>57</v>
      </c>
      <c r="E29" s="2" t="s">
        <v>19</v>
      </c>
      <c r="F29" s="4">
        <v>1</v>
      </c>
    </row>
    <row r="30" spans="1:6" x14ac:dyDescent="0.25">
      <c r="A30" s="2" t="s">
        <v>63</v>
      </c>
      <c r="B30" s="3"/>
      <c r="C30" s="3"/>
      <c r="D30" s="5" t="s">
        <v>58</v>
      </c>
      <c r="E30" s="2" t="s">
        <v>19</v>
      </c>
      <c r="F30" s="4">
        <v>1</v>
      </c>
    </row>
    <row r="31" spans="1:6" x14ac:dyDescent="0.25">
      <c r="A31" s="2" t="s">
        <v>64</v>
      </c>
      <c r="B31" s="3"/>
      <c r="C31" s="3"/>
      <c r="D31" s="5" t="s">
        <v>59</v>
      </c>
      <c r="E31" s="2" t="s">
        <v>19</v>
      </c>
      <c r="F31" s="4">
        <v>1</v>
      </c>
    </row>
    <row r="32" spans="1:6" x14ac:dyDescent="0.25">
      <c r="A32" s="2" t="s">
        <v>65</v>
      </c>
      <c r="B32" s="3"/>
      <c r="C32" s="3"/>
      <c r="D32" s="5" t="s">
        <v>60</v>
      </c>
      <c r="E32" s="2" t="s">
        <v>19</v>
      </c>
      <c r="F32" s="4">
        <v>1</v>
      </c>
    </row>
    <row r="33" spans="1:6" x14ac:dyDescent="0.25">
      <c r="A33" s="11" t="s">
        <v>66</v>
      </c>
      <c r="B33" s="35" t="s">
        <v>234</v>
      </c>
      <c r="C33" s="34"/>
      <c r="D33" s="34"/>
      <c r="E33" s="35"/>
      <c r="F33" s="35"/>
    </row>
    <row r="34" spans="1:6" x14ac:dyDescent="0.25">
      <c r="A34" s="2" t="s">
        <v>67</v>
      </c>
      <c r="B34" s="21"/>
      <c r="C34" s="21"/>
      <c r="D34" s="5" t="s">
        <v>355</v>
      </c>
      <c r="E34" s="19" t="s">
        <v>110</v>
      </c>
      <c r="F34" s="4">
        <f>VLOOKUP(D34,[1]VENTILAÇÃO!$B$3:$N$105,13,0)</f>
        <v>1</v>
      </c>
    </row>
    <row r="35" spans="1:6" x14ac:dyDescent="0.25">
      <c r="A35" s="2" t="s">
        <v>68</v>
      </c>
      <c r="B35" s="21"/>
      <c r="C35" s="21"/>
      <c r="D35" s="5" t="s">
        <v>356</v>
      </c>
      <c r="E35" s="19" t="s">
        <v>110</v>
      </c>
      <c r="F35" s="4">
        <f>VLOOKUP(D35,[1]VENTILAÇÃO!$B$3:$N$105,13,0)</f>
        <v>1</v>
      </c>
    </row>
    <row r="36" spans="1:6" x14ac:dyDescent="0.25">
      <c r="A36" s="2" t="s">
        <v>69</v>
      </c>
      <c r="B36" s="21"/>
      <c r="C36" s="21"/>
      <c r="D36" s="5" t="s">
        <v>357</v>
      </c>
      <c r="E36" s="19" t="s">
        <v>110</v>
      </c>
      <c r="F36" s="4">
        <f>VLOOKUP(D36,[1]VENTILAÇÃO!$B$3:$N$105,13,0)</f>
        <v>2</v>
      </c>
    </row>
    <row r="37" spans="1:6" x14ac:dyDescent="0.25">
      <c r="A37" s="2" t="s">
        <v>378</v>
      </c>
      <c r="B37" s="21"/>
      <c r="C37" s="21"/>
      <c r="D37" s="5" t="s">
        <v>358</v>
      </c>
      <c r="E37" s="19" t="s">
        <v>110</v>
      </c>
      <c r="F37" s="4">
        <f>VLOOKUP(D37,[1]VENTILAÇÃO!$B$3:$N$105,13,0)</f>
        <v>10</v>
      </c>
    </row>
    <row r="38" spans="1:6" ht="30" x14ac:dyDescent="0.25">
      <c r="A38" s="2" t="s">
        <v>379</v>
      </c>
      <c r="B38" s="21"/>
      <c r="C38" s="21"/>
      <c r="D38" s="5" t="s">
        <v>337</v>
      </c>
      <c r="E38" s="19" t="s">
        <v>110</v>
      </c>
      <c r="F38" s="4">
        <f>VLOOKUP(D38,[1]VENTILAÇÃO!$B$3:$N$105,13,0)</f>
        <v>1</v>
      </c>
    </row>
    <row r="39" spans="1:6" ht="30" x14ac:dyDescent="0.25">
      <c r="A39" s="2" t="s">
        <v>380</v>
      </c>
      <c r="B39" s="21"/>
      <c r="C39" s="21"/>
      <c r="D39" s="5" t="s">
        <v>338</v>
      </c>
      <c r="E39" s="19" t="s">
        <v>110</v>
      </c>
      <c r="F39" s="4">
        <f>VLOOKUP(D39,[1]VENTILAÇÃO!$B$3:$N$105,13,0)</f>
        <v>3</v>
      </c>
    </row>
    <row r="40" spans="1:6" ht="30" x14ac:dyDescent="0.25">
      <c r="A40" s="2" t="s">
        <v>381</v>
      </c>
      <c r="B40" s="21"/>
      <c r="C40" s="21"/>
      <c r="D40" s="5" t="s">
        <v>339</v>
      </c>
      <c r="E40" s="19" t="s">
        <v>110</v>
      </c>
      <c r="F40" s="4">
        <f>VLOOKUP(D40,[1]VENTILAÇÃO!$B$3:$N$105,13,0)</f>
        <v>1</v>
      </c>
    </row>
    <row r="41" spans="1:6" x14ac:dyDescent="0.25">
      <c r="A41" s="2" t="s">
        <v>382</v>
      </c>
      <c r="B41" s="21"/>
      <c r="C41" s="21"/>
      <c r="D41" s="5" t="s">
        <v>340</v>
      </c>
      <c r="E41" s="19" t="s">
        <v>110</v>
      </c>
      <c r="F41" s="4">
        <f>VLOOKUP(D41,[1]VENTILAÇÃO!$B$3:$N$105,13,0)</f>
        <v>1</v>
      </c>
    </row>
    <row r="42" spans="1:6" x14ac:dyDescent="0.25">
      <c r="A42" s="2" t="s">
        <v>383</v>
      </c>
      <c r="B42" s="21"/>
      <c r="C42" s="21"/>
      <c r="D42" s="5" t="s">
        <v>341</v>
      </c>
      <c r="E42" s="19" t="s">
        <v>110</v>
      </c>
      <c r="F42" s="4">
        <f>VLOOKUP(D42,[1]VENTILAÇÃO!$B$3:$N$105,13,0)</f>
        <v>1</v>
      </c>
    </row>
    <row r="43" spans="1:6" x14ac:dyDescent="0.25">
      <c r="A43" s="2" t="s">
        <v>384</v>
      </c>
      <c r="B43" s="21"/>
      <c r="C43" s="21"/>
      <c r="D43" s="5" t="s">
        <v>359</v>
      </c>
      <c r="E43" s="19" t="s">
        <v>110</v>
      </c>
      <c r="F43" s="4">
        <f>VLOOKUP(D43,[1]VENTILAÇÃO!$B$3:$N$105,13,0)</f>
        <v>2</v>
      </c>
    </row>
    <row r="44" spans="1:6" x14ac:dyDescent="0.25">
      <c r="A44" s="2" t="s">
        <v>385</v>
      </c>
      <c r="B44" s="21"/>
      <c r="C44" s="21"/>
      <c r="D44" s="5" t="s">
        <v>342</v>
      </c>
      <c r="E44" s="19" t="s">
        <v>110</v>
      </c>
      <c r="F44" s="4">
        <f>VLOOKUP(D44,[1]VENTILAÇÃO!$B$3:$N$105,13,0)</f>
        <v>1</v>
      </c>
    </row>
    <row r="45" spans="1:6" ht="30" x14ac:dyDescent="0.25">
      <c r="A45" s="2" t="s">
        <v>386</v>
      </c>
      <c r="B45" s="21"/>
      <c r="C45" s="21"/>
      <c r="D45" s="5" t="s">
        <v>343</v>
      </c>
      <c r="E45" s="19" t="s">
        <v>110</v>
      </c>
      <c r="F45" s="4">
        <f>VLOOKUP(D45,[1]VENTILAÇÃO!$B$3:$N$105,13,0)</f>
        <v>23</v>
      </c>
    </row>
    <row r="46" spans="1:6" ht="30" x14ac:dyDescent="0.25">
      <c r="A46" s="2" t="s">
        <v>387</v>
      </c>
      <c r="B46" s="21"/>
      <c r="C46" s="21"/>
      <c r="D46" s="5" t="s">
        <v>344</v>
      </c>
      <c r="E46" s="19" t="s">
        <v>110</v>
      </c>
      <c r="F46" s="4">
        <f>VLOOKUP(D46,[1]VENTILAÇÃO!$B$3:$N$105,13,0)</f>
        <v>24</v>
      </c>
    </row>
    <row r="47" spans="1:6" ht="30" x14ac:dyDescent="0.25">
      <c r="A47" s="2" t="s">
        <v>388</v>
      </c>
      <c r="B47" s="21"/>
      <c r="C47" s="21"/>
      <c r="D47" s="5" t="s">
        <v>345</v>
      </c>
      <c r="E47" s="19" t="s">
        <v>110</v>
      </c>
      <c r="F47" s="4">
        <f>VLOOKUP(D47,[1]VENTILAÇÃO!$B$3:$N$105,13,0)</f>
        <v>16</v>
      </c>
    </row>
    <row r="48" spans="1:6" ht="30" x14ac:dyDescent="0.25">
      <c r="A48" s="2" t="s">
        <v>389</v>
      </c>
      <c r="B48" s="21"/>
      <c r="C48" s="21"/>
      <c r="D48" s="5" t="s">
        <v>346</v>
      </c>
      <c r="E48" s="19" t="s">
        <v>110</v>
      </c>
      <c r="F48" s="4">
        <f>VLOOKUP(D48,[1]VENTILAÇÃO!$B$3:$N$105,13,0)</f>
        <v>73</v>
      </c>
    </row>
    <row r="49" spans="1:6" ht="30" x14ac:dyDescent="0.25">
      <c r="A49" s="2" t="s">
        <v>390</v>
      </c>
      <c r="B49" s="21"/>
      <c r="C49" s="21"/>
      <c r="D49" s="5" t="s">
        <v>348</v>
      </c>
      <c r="E49" s="19" t="s">
        <v>110</v>
      </c>
      <c r="F49" s="4">
        <f>VLOOKUP(D49,[1]VENTILAÇÃO!$B$3:$N$105,13,0)</f>
        <v>1</v>
      </c>
    </row>
    <row r="50" spans="1:6" ht="30" x14ac:dyDescent="0.25">
      <c r="A50" s="2" t="s">
        <v>391</v>
      </c>
      <c r="B50" s="21"/>
      <c r="C50" s="21"/>
      <c r="D50" s="5" t="s">
        <v>350</v>
      </c>
      <c r="E50" s="19" t="s">
        <v>110</v>
      </c>
      <c r="F50" s="4">
        <f>VLOOKUP(D50,[1]VENTILAÇÃO!$B$3:$N$105,13,0)</f>
        <v>1</v>
      </c>
    </row>
    <row r="51" spans="1:6" ht="30" x14ac:dyDescent="0.25">
      <c r="A51" s="2" t="s">
        <v>392</v>
      </c>
      <c r="B51" s="21"/>
      <c r="C51" s="21"/>
      <c r="D51" s="5" t="s">
        <v>347</v>
      </c>
      <c r="E51" s="19" t="s">
        <v>110</v>
      </c>
      <c r="F51" s="4">
        <f>VLOOKUP(D51,[1]VENTILAÇÃO!$B$3:$N$105,13,0)</f>
        <v>3</v>
      </c>
    </row>
    <row r="52" spans="1:6" ht="30" x14ac:dyDescent="0.25">
      <c r="A52" s="2" t="s">
        <v>393</v>
      </c>
      <c r="B52" s="21"/>
      <c r="C52" s="21"/>
      <c r="D52" s="5" t="s">
        <v>349</v>
      </c>
      <c r="E52" s="19" t="s">
        <v>110</v>
      </c>
      <c r="F52" s="4">
        <f>VLOOKUP(D52,[1]VENTILAÇÃO!$B$3:$N$105,13,0)</f>
        <v>1</v>
      </c>
    </row>
    <row r="53" spans="1:6" x14ac:dyDescent="0.25">
      <c r="A53" s="11" t="s">
        <v>70</v>
      </c>
      <c r="B53" s="35" t="s">
        <v>360</v>
      </c>
      <c r="C53" s="34"/>
      <c r="D53" s="34"/>
      <c r="E53" s="35"/>
      <c r="F53" s="35"/>
    </row>
    <row r="54" spans="1:6" x14ac:dyDescent="0.25">
      <c r="A54" s="2" t="s">
        <v>71</v>
      </c>
      <c r="B54" s="21"/>
      <c r="C54" s="21"/>
      <c r="D54" s="5" t="s">
        <v>361</v>
      </c>
      <c r="E54" s="4" t="str">
        <f>VLOOKUP(D54,[1]VENTILAÇÃO!$B$3:$N$105,12,0)</f>
        <v>m</v>
      </c>
      <c r="F54" s="4">
        <f>VLOOKUP(D54,[1]VENTILAÇÃO!$B$3:$N$105,13,0)</f>
        <v>270</v>
      </c>
    </row>
    <row r="55" spans="1:6" x14ac:dyDescent="0.25">
      <c r="A55" s="2" t="s">
        <v>72</v>
      </c>
      <c r="B55" s="21"/>
      <c r="C55" s="21"/>
      <c r="D55" s="5" t="s">
        <v>362</v>
      </c>
      <c r="E55" s="4" t="str">
        <f>VLOOKUP(D55,[1]VENTILAÇÃO!$B$3:$N$105,12,0)</f>
        <v>m</v>
      </c>
      <c r="F55" s="4">
        <f>VLOOKUP(D55,[1]VENTILAÇÃO!$B$3:$N$105,13,0)</f>
        <v>355</v>
      </c>
    </row>
    <row r="56" spans="1:6" x14ac:dyDescent="0.25">
      <c r="A56" s="2" t="s">
        <v>394</v>
      </c>
      <c r="B56" s="21"/>
      <c r="C56" s="21"/>
      <c r="D56" s="5" t="s">
        <v>363</v>
      </c>
      <c r="E56" s="4" t="str">
        <f>VLOOKUP(D56,[1]VENTILAÇÃO!$B$3:$N$105,12,0)</f>
        <v>m</v>
      </c>
      <c r="F56" s="4">
        <f>VLOOKUP(D56,[1]VENTILAÇÃO!$B$3:$N$105,13,0)</f>
        <v>304.7</v>
      </c>
    </row>
    <row r="57" spans="1:6" x14ac:dyDescent="0.25">
      <c r="A57" s="2" t="s">
        <v>395</v>
      </c>
      <c r="B57" s="21"/>
      <c r="C57" s="21"/>
      <c r="D57" s="5" t="s">
        <v>364</v>
      </c>
      <c r="E57" s="4" t="str">
        <f>VLOOKUP(D57,[1]VENTILAÇÃO!$B$3:$N$105,12,0)</f>
        <v>m</v>
      </c>
      <c r="F57" s="4">
        <f>VLOOKUP(D57,[1]VENTILAÇÃO!$B$3:$N$105,13,0)</f>
        <v>62.1</v>
      </c>
    </row>
    <row r="58" spans="1:6" x14ac:dyDescent="0.25">
      <c r="A58" s="2" t="s">
        <v>396</v>
      </c>
      <c r="B58" s="21"/>
      <c r="C58" s="21"/>
      <c r="D58" s="5" t="s">
        <v>365</v>
      </c>
      <c r="E58" s="4" t="str">
        <f>VLOOKUP(D58,[1]VENTILAÇÃO!$B$3:$N$105,12,0)</f>
        <v>m</v>
      </c>
      <c r="F58" s="4">
        <f>VLOOKUP(D58,[1]VENTILAÇÃO!$B$3:$N$105,13,0)</f>
        <v>223</v>
      </c>
    </row>
    <row r="59" spans="1:6" x14ac:dyDescent="0.25">
      <c r="A59" s="2" t="s">
        <v>397</v>
      </c>
      <c r="B59" s="21"/>
      <c r="C59" s="21"/>
      <c r="D59" s="5" t="s">
        <v>366</v>
      </c>
      <c r="E59" s="4" t="str">
        <f>VLOOKUP(D59,[1]VENTILAÇÃO!$B$3:$N$105,12,0)</f>
        <v>m</v>
      </c>
      <c r="F59" s="4">
        <f>VLOOKUP(D59,[1]VENTILAÇÃO!$B$3:$N$105,13,0)</f>
        <v>239.6</v>
      </c>
    </row>
    <row r="60" spans="1:6" x14ac:dyDescent="0.25">
      <c r="A60" s="2" t="s">
        <v>398</v>
      </c>
      <c r="B60" s="21"/>
      <c r="C60" s="21"/>
      <c r="D60" s="5" t="s">
        <v>367</v>
      </c>
      <c r="E60" s="4" t="str">
        <f>VLOOKUP(D60,[1]VENTILAÇÃO!$B$3:$N$105,12,0)</f>
        <v>m</v>
      </c>
      <c r="F60" s="4">
        <f>VLOOKUP(D60,[1]VENTILAÇÃO!$B$3:$N$105,13,0)</f>
        <v>86.9</v>
      </c>
    </row>
    <row r="61" spans="1:6" x14ac:dyDescent="0.25">
      <c r="A61" s="2" t="s">
        <v>399</v>
      </c>
      <c r="B61" s="21"/>
      <c r="C61" s="21"/>
      <c r="D61" s="5" t="s">
        <v>368</v>
      </c>
      <c r="E61" s="4" t="str">
        <f>VLOOKUP(D61,[1]VENTILAÇÃO!$B$3:$N$105,12,0)</f>
        <v>m</v>
      </c>
      <c r="F61" s="4">
        <f>VLOOKUP(D61,[1]VENTILAÇÃO!$B$3:$N$105,13,0)</f>
        <v>134.80000000000001</v>
      </c>
    </row>
    <row r="62" spans="1:6" x14ac:dyDescent="0.25">
      <c r="A62" s="2" t="s">
        <v>400</v>
      </c>
      <c r="B62" s="21"/>
      <c r="C62" s="21"/>
      <c r="D62" s="5" t="s">
        <v>369</v>
      </c>
      <c r="E62" s="4" t="str">
        <f>VLOOKUP(D62,[1]VENTILAÇÃO!$B$3:$N$105,12,0)</f>
        <v>m</v>
      </c>
      <c r="F62" s="4">
        <f>VLOOKUP(D62,[1]VENTILAÇÃO!$B$3:$N$105,13,0)</f>
        <v>55.4</v>
      </c>
    </row>
    <row r="63" spans="1:6" x14ac:dyDescent="0.25">
      <c r="A63" s="2" t="s">
        <v>401</v>
      </c>
      <c r="B63" s="21"/>
      <c r="C63" s="21"/>
      <c r="D63" s="5" t="s">
        <v>370</v>
      </c>
      <c r="E63" s="4" t="str">
        <f>VLOOKUP(D63,[1]VENTILAÇÃO!$B$3:$N$105,12,0)</f>
        <v>m</v>
      </c>
      <c r="F63" s="4">
        <f>VLOOKUP(D63,[1]VENTILAÇÃO!$B$3:$N$105,13,0)</f>
        <v>20</v>
      </c>
    </row>
    <row r="64" spans="1:6" x14ac:dyDescent="0.25">
      <c r="A64" s="2" t="s">
        <v>402</v>
      </c>
      <c r="B64" s="21"/>
      <c r="C64" s="21"/>
      <c r="D64" s="5" t="s">
        <v>371</v>
      </c>
      <c r="E64" s="4" t="str">
        <f>VLOOKUP(D64,[1]VENTILAÇÃO!$B$3:$N$105,12,0)</f>
        <v>m</v>
      </c>
      <c r="F64" s="4">
        <f>VLOOKUP(D64,[1]VENTILAÇÃO!$B$3:$N$105,13,0)</f>
        <v>54.5</v>
      </c>
    </row>
    <row r="65" spans="1:6" x14ac:dyDescent="0.25">
      <c r="A65" s="2" t="s">
        <v>403</v>
      </c>
      <c r="B65" s="21"/>
      <c r="C65" s="21"/>
      <c r="D65" s="5" t="s">
        <v>372</v>
      </c>
      <c r="E65" s="4" t="str">
        <f>VLOOKUP(D65,[1]VENTILAÇÃO!$B$3:$N$105,12,0)</f>
        <v>pç</v>
      </c>
      <c r="F65" s="4">
        <f>VLOOKUP(D65,[1]VENTILAÇÃO!$B$3:$N$105,13,0)</f>
        <v>4</v>
      </c>
    </row>
    <row r="66" spans="1:6" x14ac:dyDescent="0.25">
      <c r="A66" s="2" t="s">
        <v>404</v>
      </c>
      <c r="B66" s="21"/>
      <c r="C66" s="21"/>
      <c r="D66" s="5" t="s">
        <v>373</v>
      </c>
      <c r="E66" s="4" t="str">
        <f>VLOOKUP(D66,[1]VENTILAÇÃO!$B$3:$N$105,12,0)</f>
        <v>pç</v>
      </c>
      <c r="F66" s="4">
        <f>VLOOKUP(D66,[1]VENTILAÇÃO!$B$3:$N$105,13,0)</f>
        <v>136</v>
      </c>
    </row>
    <row r="67" spans="1:6" x14ac:dyDescent="0.25">
      <c r="A67" s="2" t="s">
        <v>405</v>
      </c>
      <c r="B67" s="21"/>
      <c r="C67" s="21"/>
      <c r="D67" s="5" t="s">
        <v>374</v>
      </c>
      <c r="E67" s="4" t="str">
        <f>VLOOKUP(D67,[1]VENTILAÇÃO!$B$3:$N$105,12,0)</f>
        <v>pç</v>
      </c>
      <c r="F67" s="4">
        <f>VLOOKUP(D67,[1]VENTILAÇÃO!$B$3:$N$105,13,0)</f>
        <v>2</v>
      </c>
    </row>
    <row r="68" spans="1:6" x14ac:dyDescent="0.25">
      <c r="A68" s="2" t="s">
        <v>406</v>
      </c>
      <c r="B68" s="21"/>
      <c r="C68" s="21"/>
      <c r="D68" s="5" t="s">
        <v>376</v>
      </c>
      <c r="E68" s="4" t="s">
        <v>251</v>
      </c>
      <c r="F68" s="4">
        <v>1</v>
      </c>
    </row>
    <row r="69" spans="1:6" x14ac:dyDescent="0.25">
      <c r="A69" s="2"/>
      <c r="B69" s="21"/>
      <c r="C69" s="21"/>
      <c r="D69" s="5" t="s">
        <v>580</v>
      </c>
      <c r="E69" s="4" t="s">
        <v>110</v>
      </c>
      <c r="F69" s="4">
        <v>298</v>
      </c>
    </row>
    <row r="70" spans="1:6" x14ac:dyDescent="0.25">
      <c r="A70" s="11" t="s">
        <v>73</v>
      </c>
      <c r="B70" s="35" t="s">
        <v>324</v>
      </c>
      <c r="C70" s="34"/>
      <c r="D70" s="34"/>
      <c r="E70" s="35"/>
      <c r="F70" s="35"/>
    </row>
    <row r="71" spans="1:6" ht="30" x14ac:dyDescent="0.25">
      <c r="A71" s="2" t="s">
        <v>74</v>
      </c>
      <c r="B71" s="20"/>
      <c r="C71" s="20"/>
      <c r="D71" s="5" t="s">
        <v>325</v>
      </c>
      <c r="E71" s="19" t="s">
        <v>110</v>
      </c>
      <c r="F71" s="4">
        <f>VLOOKUP(D71,[1]VENTILAÇÃO!$B$3:$N$105,13,0)</f>
        <v>1</v>
      </c>
    </row>
    <row r="72" spans="1:6" ht="30" x14ac:dyDescent="0.25">
      <c r="A72" s="2" t="s">
        <v>75</v>
      </c>
      <c r="B72" s="20"/>
      <c r="C72" s="20"/>
      <c r="D72" s="5" t="s">
        <v>326</v>
      </c>
      <c r="E72" s="19" t="s">
        <v>110</v>
      </c>
      <c r="F72" s="4">
        <f>VLOOKUP(D72,[1]VENTILAÇÃO!$B$3:$N$105,13,0)</f>
        <v>8</v>
      </c>
    </row>
    <row r="73" spans="1:6" ht="30" x14ac:dyDescent="0.25">
      <c r="A73" s="2" t="s">
        <v>76</v>
      </c>
      <c r="B73" s="20"/>
      <c r="C73" s="20"/>
      <c r="D73" s="5" t="s">
        <v>327</v>
      </c>
      <c r="E73" s="19" t="s">
        <v>110</v>
      </c>
      <c r="F73" s="4">
        <f>VLOOKUP(D73,[1]VENTILAÇÃO!$B$3:$N$105,13,0)</f>
        <v>3</v>
      </c>
    </row>
    <row r="74" spans="1:6" ht="30" x14ac:dyDescent="0.25">
      <c r="A74" s="2" t="s">
        <v>77</v>
      </c>
      <c r="B74" s="20"/>
      <c r="C74" s="20"/>
      <c r="D74" s="5" t="s">
        <v>328</v>
      </c>
      <c r="E74" s="19" t="s">
        <v>110</v>
      </c>
      <c r="F74" s="4">
        <f>VLOOKUP(D74,[1]VENTILAÇÃO!$B$3:$N$105,13,0)</f>
        <v>1</v>
      </c>
    </row>
    <row r="75" spans="1:6" ht="30" x14ac:dyDescent="0.25">
      <c r="A75" s="2" t="s">
        <v>78</v>
      </c>
      <c r="B75" s="20"/>
      <c r="C75" s="20"/>
      <c r="D75" s="5" t="s">
        <v>329</v>
      </c>
      <c r="E75" s="19" t="s">
        <v>110</v>
      </c>
      <c r="F75" s="4">
        <f>VLOOKUP(D75,[1]VENTILAÇÃO!$B$3:$N$105,13,0)</f>
        <v>2</v>
      </c>
    </row>
    <row r="76" spans="1:6" ht="30" x14ac:dyDescent="0.25">
      <c r="A76" s="2" t="s">
        <v>408</v>
      </c>
      <c r="B76" s="20"/>
      <c r="C76" s="20"/>
      <c r="D76" s="5" t="s">
        <v>330</v>
      </c>
      <c r="E76" s="19" t="s">
        <v>110</v>
      </c>
      <c r="F76" s="4">
        <f>VLOOKUP(D76,[1]VENTILAÇÃO!$B$3:$N$105,13,0)</f>
        <v>2</v>
      </c>
    </row>
    <row r="77" spans="1:6" ht="30" x14ac:dyDescent="0.25">
      <c r="A77" s="2" t="s">
        <v>409</v>
      </c>
      <c r="B77" s="20"/>
      <c r="C77" s="20"/>
      <c r="D77" s="5" t="s">
        <v>331</v>
      </c>
      <c r="E77" s="19" t="s">
        <v>110</v>
      </c>
      <c r="F77" s="4">
        <f>VLOOKUP(D77,[1]VENTILAÇÃO!$B$3:$N$105,13,0)</f>
        <v>2</v>
      </c>
    </row>
    <row r="78" spans="1:6" ht="30" x14ac:dyDescent="0.25">
      <c r="A78" s="2" t="s">
        <v>410</v>
      </c>
      <c r="B78" s="20"/>
      <c r="C78" s="20"/>
      <c r="D78" s="5" t="s">
        <v>332</v>
      </c>
      <c r="E78" s="19" t="s">
        <v>110</v>
      </c>
      <c r="F78" s="4">
        <f>VLOOKUP(D78,[1]VENTILAÇÃO!$B$3:$N$105,13,0)</f>
        <v>4</v>
      </c>
    </row>
    <row r="79" spans="1:6" ht="30" x14ac:dyDescent="0.25">
      <c r="A79" s="2" t="s">
        <v>411</v>
      </c>
      <c r="B79" s="20"/>
      <c r="C79" s="20"/>
      <c r="D79" s="5" t="s">
        <v>333</v>
      </c>
      <c r="E79" s="19" t="s">
        <v>110</v>
      </c>
      <c r="F79" s="4">
        <f>VLOOKUP(D79,[1]VENTILAÇÃO!$B$3:$N$105,13,0)</f>
        <v>4</v>
      </c>
    </row>
    <row r="80" spans="1:6" ht="30" x14ac:dyDescent="0.25">
      <c r="A80" s="2" t="s">
        <v>412</v>
      </c>
      <c r="B80" s="20"/>
      <c r="C80" s="20"/>
      <c r="D80" s="5" t="s">
        <v>334</v>
      </c>
      <c r="E80" s="19" t="s">
        <v>110</v>
      </c>
      <c r="F80" s="4">
        <f>VLOOKUP(D80,[1]VENTILAÇÃO!$B$3:$N$105,13,0)</f>
        <v>4</v>
      </c>
    </row>
    <row r="81" spans="1:6" ht="30" x14ac:dyDescent="0.25">
      <c r="A81" s="2" t="s">
        <v>413</v>
      </c>
      <c r="B81" s="20"/>
      <c r="C81" s="20"/>
      <c r="D81" s="5" t="s">
        <v>335</v>
      </c>
      <c r="E81" s="19" t="s">
        <v>110</v>
      </c>
      <c r="F81" s="4">
        <f>VLOOKUP(D81,[1]VENTILAÇÃO!$B$3:$N$105,13,0)</f>
        <v>2</v>
      </c>
    </row>
    <row r="82" spans="1:6" ht="30" x14ac:dyDescent="0.25">
      <c r="A82" s="2" t="s">
        <v>414</v>
      </c>
      <c r="B82" s="20"/>
      <c r="C82" s="20"/>
      <c r="D82" s="5" t="s">
        <v>336</v>
      </c>
      <c r="E82" s="19" t="s">
        <v>110</v>
      </c>
      <c r="F82" s="4">
        <f>VLOOKUP(D82,[1]VENTILAÇÃO!$B$3:$N$105,13,0)</f>
        <v>2</v>
      </c>
    </row>
    <row r="83" spans="1:6" x14ac:dyDescent="0.25">
      <c r="A83" s="11" t="s">
        <v>79</v>
      </c>
      <c r="B83" s="35" t="s">
        <v>235</v>
      </c>
      <c r="C83" s="34"/>
      <c r="D83" s="34"/>
      <c r="E83" s="11"/>
      <c r="F83" s="11"/>
    </row>
    <row r="84" spans="1:6" x14ac:dyDescent="0.25">
      <c r="A84" s="2" t="s">
        <v>288</v>
      </c>
      <c r="B84" s="21"/>
      <c r="C84" s="21"/>
      <c r="D84" s="5" t="s">
        <v>99</v>
      </c>
      <c r="E84" s="19" t="s">
        <v>100</v>
      </c>
      <c r="F84" s="4">
        <v>39.299999999999997</v>
      </c>
    </row>
    <row r="85" spans="1:6" x14ac:dyDescent="0.25">
      <c r="A85" s="2" t="s">
        <v>289</v>
      </c>
      <c r="B85" s="21"/>
      <c r="C85" s="21"/>
      <c r="D85" s="5" t="s">
        <v>101</v>
      </c>
      <c r="E85" s="19" t="s">
        <v>100</v>
      </c>
      <c r="F85" s="4">
        <v>9.4</v>
      </c>
    </row>
    <row r="86" spans="1:6" x14ac:dyDescent="0.25">
      <c r="A86" s="2" t="s">
        <v>290</v>
      </c>
      <c r="B86" s="21"/>
      <c r="C86" s="21"/>
      <c r="D86" s="5" t="s">
        <v>102</v>
      </c>
      <c r="E86" s="19" t="s">
        <v>100</v>
      </c>
      <c r="F86" s="4">
        <v>3.9</v>
      </c>
    </row>
    <row r="87" spans="1:6" x14ac:dyDescent="0.25">
      <c r="A87" s="2" t="s">
        <v>291</v>
      </c>
      <c r="B87" s="21"/>
      <c r="C87" s="21"/>
      <c r="D87" s="5" t="s">
        <v>103</v>
      </c>
      <c r="E87" s="19" t="s">
        <v>100</v>
      </c>
      <c r="F87" s="4">
        <v>19</v>
      </c>
    </row>
    <row r="88" spans="1:6" x14ac:dyDescent="0.25">
      <c r="A88" s="2" t="s">
        <v>292</v>
      </c>
      <c r="B88" s="21"/>
      <c r="C88" s="21"/>
      <c r="D88" s="5" t="s">
        <v>104</v>
      </c>
      <c r="E88" s="19" t="s">
        <v>100</v>
      </c>
      <c r="F88" s="4">
        <v>11.399999999999999</v>
      </c>
    </row>
    <row r="89" spans="1:6" x14ac:dyDescent="0.25">
      <c r="A89" s="2" t="s">
        <v>293</v>
      </c>
      <c r="B89" s="21"/>
      <c r="C89" s="21"/>
      <c r="D89" s="5" t="s">
        <v>105</v>
      </c>
      <c r="E89" s="19" t="s">
        <v>100</v>
      </c>
      <c r="F89" s="4">
        <v>7</v>
      </c>
    </row>
    <row r="90" spans="1:6" x14ac:dyDescent="0.25">
      <c r="A90" s="2" t="s">
        <v>294</v>
      </c>
      <c r="B90" s="21"/>
      <c r="C90" s="21"/>
      <c r="D90" s="5" t="s">
        <v>106</v>
      </c>
      <c r="E90" s="19" t="s">
        <v>100</v>
      </c>
      <c r="F90" s="4">
        <v>13.600000000000001</v>
      </c>
    </row>
    <row r="91" spans="1:6" x14ac:dyDescent="0.25">
      <c r="A91" s="2" t="s">
        <v>295</v>
      </c>
      <c r="B91" s="21"/>
      <c r="C91" s="21"/>
      <c r="D91" s="5" t="s">
        <v>107</v>
      </c>
      <c r="E91" s="19" t="s">
        <v>100</v>
      </c>
      <c r="F91" s="4">
        <v>11.6</v>
      </c>
    </row>
    <row r="92" spans="1:6" x14ac:dyDescent="0.25">
      <c r="A92" s="2" t="s">
        <v>296</v>
      </c>
      <c r="B92" s="21"/>
      <c r="C92" s="21"/>
      <c r="D92" s="5" t="s">
        <v>108</v>
      </c>
      <c r="E92" s="19" t="s">
        <v>100</v>
      </c>
      <c r="F92" s="4">
        <v>9.1999999999999993</v>
      </c>
    </row>
    <row r="93" spans="1:6" x14ac:dyDescent="0.25">
      <c r="A93" s="2" t="s">
        <v>297</v>
      </c>
      <c r="B93" s="21"/>
      <c r="C93" s="21"/>
      <c r="D93" s="5" t="s">
        <v>109</v>
      </c>
      <c r="E93" s="19" t="s">
        <v>110</v>
      </c>
      <c r="F93" s="4">
        <v>2</v>
      </c>
    </row>
    <row r="94" spans="1:6" x14ac:dyDescent="0.25">
      <c r="A94" s="2" t="s">
        <v>298</v>
      </c>
      <c r="B94" s="21"/>
      <c r="C94" s="21"/>
      <c r="D94" s="5" t="s">
        <v>111</v>
      </c>
      <c r="E94" s="19" t="s">
        <v>110</v>
      </c>
      <c r="F94" s="4">
        <v>3</v>
      </c>
    </row>
    <row r="95" spans="1:6" x14ac:dyDescent="0.25">
      <c r="A95" s="2" t="s">
        <v>299</v>
      </c>
      <c r="B95" s="21"/>
      <c r="C95" s="21"/>
      <c r="D95" s="5" t="s">
        <v>112</v>
      </c>
      <c r="E95" s="19" t="s">
        <v>110</v>
      </c>
      <c r="F95" s="4">
        <v>1</v>
      </c>
    </row>
    <row r="96" spans="1:6" x14ac:dyDescent="0.25">
      <c r="A96" s="2" t="s">
        <v>300</v>
      </c>
      <c r="B96" s="21"/>
      <c r="C96" s="21"/>
      <c r="D96" s="5" t="s">
        <v>113</v>
      </c>
      <c r="E96" s="19" t="s">
        <v>110</v>
      </c>
      <c r="F96" s="4">
        <v>1</v>
      </c>
    </row>
    <row r="97" spans="1:6" x14ac:dyDescent="0.25">
      <c r="A97" s="2" t="s">
        <v>301</v>
      </c>
      <c r="B97" s="21"/>
      <c r="C97" s="21"/>
      <c r="D97" s="5" t="s">
        <v>114</v>
      </c>
      <c r="E97" s="19" t="s">
        <v>110</v>
      </c>
      <c r="F97" s="4">
        <v>1</v>
      </c>
    </row>
    <row r="98" spans="1:6" x14ac:dyDescent="0.25">
      <c r="A98" s="2" t="s">
        <v>302</v>
      </c>
      <c r="B98" s="21"/>
      <c r="C98" s="21"/>
      <c r="D98" s="5" t="s">
        <v>115</v>
      </c>
      <c r="E98" s="19" t="s">
        <v>110</v>
      </c>
      <c r="F98" s="4">
        <v>1</v>
      </c>
    </row>
    <row r="99" spans="1:6" x14ac:dyDescent="0.25">
      <c r="A99" s="2" t="s">
        <v>303</v>
      </c>
      <c r="B99" s="21"/>
      <c r="C99" s="21"/>
      <c r="D99" s="5" t="s">
        <v>116</v>
      </c>
      <c r="E99" s="19" t="s">
        <v>110</v>
      </c>
      <c r="F99" s="4">
        <v>1</v>
      </c>
    </row>
    <row r="100" spans="1:6" x14ac:dyDescent="0.25">
      <c r="A100" s="2" t="s">
        <v>304</v>
      </c>
      <c r="B100" s="21"/>
      <c r="C100" s="21"/>
      <c r="D100" s="5" t="s">
        <v>117</v>
      </c>
      <c r="E100" s="19" t="s">
        <v>110</v>
      </c>
      <c r="F100" s="4">
        <v>1</v>
      </c>
    </row>
    <row r="101" spans="1:6" x14ac:dyDescent="0.25">
      <c r="A101" s="2" t="s">
        <v>305</v>
      </c>
      <c r="B101" s="21"/>
      <c r="C101" s="21"/>
      <c r="D101" s="5" t="s">
        <v>118</v>
      </c>
      <c r="E101" s="19" t="s">
        <v>110</v>
      </c>
      <c r="F101" s="4">
        <v>1</v>
      </c>
    </row>
    <row r="102" spans="1:6" x14ac:dyDescent="0.25">
      <c r="A102" s="2" t="s">
        <v>306</v>
      </c>
      <c r="B102" s="21"/>
      <c r="C102" s="21"/>
      <c r="D102" s="5" t="s">
        <v>119</v>
      </c>
      <c r="E102" s="19" t="s">
        <v>110</v>
      </c>
      <c r="F102" s="4">
        <v>1</v>
      </c>
    </row>
    <row r="103" spans="1:6" x14ac:dyDescent="0.25">
      <c r="A103" s="2" t="s">
        <v>307</v>
      </c>
      <c r="B103" s="21"/>
      <c r="C103" s="21"/>
      <c r="D103" s="5" t="s">
        <v>120</v>
      </c>
      <c r="E103" s="19" t="s">
        <v>110</v>
      </c>
      <c r="F103" s="4">
        <v>6</v>
      </c>
    </row>
    <row r="104" spans="1:6" x14ac:dyDescent="0.25">
      <c r="A104" s="2" t="s">
        <v>308</v>
      </c>
      <c r="B104" s="21"/>
      <c r="C104" s="21"/>
      <c r="D104" s="5" t="s">
        <v>121</v>
      </c>
      <c r="E104" s="19" t="s">
        <v>110</v>
      </c>
      <c r="F104" s="4">
        <v>1</v>
      </c>
    </row>
    <row r="105" spans="1:6" x14ac:dyDescent="0.25">
      <c r="A105" s="2" t="s">
        <v>309</v>
      </c>
      <c r="B105" s="21"/>
      <c r="C105" s="21"/>
      <c r="D105" s="5" t="s">
        <v>122</v>
      </c>
      <c r="E105" s="19" t="s">
        <v>110</v>
      </c>
      <c r="F105" s="4">
        <v>1</v>
      </c>
    </row>
    <row r="106" spans="1:6" x14ac:dyDescent="0.25">
      <c r="A106" s="2" t="s">
        <v>310</v>
      </c>
      <c r="B106" s="21"/>
      <c r="C106" s="21"/>
      <c r="D106" s="5" t="s">
        <v>123</v>
      </c>
      <c r="E106" s="19" t="s">
        <v>110</v>
      </c>
      <c r="F106" s="4">
        <v>1</v>
      </c>
    </row>
    <row r="107" spans="1:6" x14ac:dyDescent="0.25">
      <c r="A107" s="2" t="s">
        <v>311</v>
      </c>
      <c r="B107" s="21"/>
      <c r="C107" s="21"/>
      <c r="D107" s="5" t="s">
        <v>124</v>
      </c>
      <c r="E107" s="19" t="s">
        <v>110</v>
      </c>
      <c r="F107" s="4">
        <v>1</v>
      </c>
    </row>
    <row r="108" spans="1:6" x14ac:dyDescent="0.25">
      <c r="A108" s="2" t="s">
        <v>312</v>
      </c>
      <c r="B108" s="21"/>
      <c r="C108" s="21"/>
      <c r="D108" s="5" t="s">
        <v>125</v>
      </c>
      <c r="E108" s="19" t="s">
        <v>110</v>
      </c>
      <c r="F108" s="4">
        <v>1</v>
      </c>
    </row>
    <row r="109" spans="1:6" x14ac:dyDescent="0.25">
      <c r="A109" s="2" t="s">
        <v>313</v>
      </c>
      <c r="B109" s="21"/>
      <c r="C109" s="21"/>
      <c r="D109" s="5" t="s">
        <v>126</v>
      </c>
      <c r="E109" s="19" t="s">
        <v>110</v>
      </c>
      <c r="F109" s="4">
        <v>1</v>
      </c>
    </row>
    <row r="110" spans="1:6" x14ac:dyDescent="0.25">
      <c r="A110" s="2" t="s">
        <v>314</v>
      </c>
      <c r="B110" s="21"/>
      <c r="C110" s="21"/>
      <c r="D110" s="5" t="s">
        <v>127</v>
      </c>
      <c r="E110" s="19" t="s">
        <v>110</v>
      </c>
      <c r="F110" s="4">
        <v>5</v>
      </c>
    </row>
    <row r="111" spans="1:6" x14ac:dyDescent="0.25">
      <c r="A111" s="2" t="s">
        <v>315</v>
      </c>
      <c r="B111" s="21"/>
      <c r="C111" s="21"/>
      <c r="D111" s="5" t="s">
        <v>128</v>
      </c>
      <c r="E111" s="19" t="s">
        <v>110</v>
      </c>
      <c r="F111" s="4">
        <v>4</v>
      </c>
    </row>
    <row r="112" spans="1:6" x14ac:dyDescent="0.25">
      <c r="A112" s="2" t="s">
        <v>316</v>
      </c>
      <c r="B112" s="21"/>
      <c r="C112" s="21"/>
      <c r="D112" s="5" t="s">
        <v>129</v>
      </c>
      <c r="E112" s="19" t="s">
        <v>110</v>
      </c>
      <c r="F112" s="4">
        <v>1</v>
      </c>
    </row>
    <row r="113" spans="1:6" x14ac:dyDescent="0.25">
      <c r="A113" s="2" t="s">
        <v>317</v>
      </c>
      <c r="B113" s="21"/>
      <c r="C113" s="21"/>
      <c r="D113" s="5" t="s">
        <v>130</v>
      </c>
      <c r="E113" s="19" t="s">
        <v>110</v>
      </c>
      <c r="F113" s="4">
        <v>3</v>
      </c>
    </row>
    <row r="114" spans="1:6" x14ac:dyDescent="0.25">
      <c r="A114" s="2" t="s">
        <v>318</v>
      </c>
      <c r="B114" s="21"/>
      <c r="C114" s="21"/>
      <c r="D114" s="5" t="s">
        <v>131</v>
      </c>
      <c r="E114" s="19" t="s">
        <v>110</v>
      </c>
      <c r="F114" s="4">
        <v>1</v>
      </c>
    </row>
    <row r="115" spans="1:6" x14ac:dyDescent="0.25">
      <c r="A115" s="2" t="s">
        <v>319</v>
      </c>
      <c r="B115" s="21"/>
      <c r="C115" s="21"/>
      <c r="D115" s="5" t="s">
        <v>132</v>
      </c>
      <c r="E115" s="19" t="s">
        <v>110</v>
      </c>
      <c r="F115" s="4">
        <v>2</v>
      </c>
    </row>
    <row r="116" spans="1:6" x14ac:dyDescent="0.25">
      <c r="A116" s="2" t="s">
        <v>320</v>
      </c>
      <c r="B116" s="21"/>
      <c r="C116" s="21"/>
      <c r="D116" s="5" t="s">
        <v>133</v>
      </c>
      <c r="E116" s="19" t="s">
        <v>110</v>
      </c>
      <c r="F116" s="4">
        <v>2</v>
      </c>
    </row>
    <row r="117" spans="1:6" x14ac:dyDescent="0.25">
      <c r="A117" s="2" t="s">
        <v>321</v>
      </c>
      <c r="B117" s="21"/>
      <c r="C117" s="21"/>
      <c r="D117" s="5" t="s">
        <v>134</v>
      </c>
      <c r="E117" s="19" t="s">
        <v>110</v>
      </c>
      <c r="F117" s="4">
        <v>3</v>
      </c>
    </row>
    <row r="118" spans="1:6" x14ac:dyDescent="0.25">
      <c r="A118" s="2" t="s">
        <v>322</v>
      </c>
      <c r="B118" s="21"/>
      <c r="C118" s="21"/>
      <c r="D118" s="5" t="s">
        <v>135</v>
      </c>
      <c r="E118" s="19" t="s">
        <v>110</v>
      </c>
      <c r="F118" s="4">
        <v>1</v>
      </c>
    </row>
    <row r="119" spans="1:6" x14ac:dyDescent="0.25">
      <c r="A119" s="2" t="s">
        <v>323</v>
      </c>
      <c r="B119" s="21"/>
      <c r="C119" s="21"/>
      <c r="D119" s="5" t="s">
        <v>136</v>
      </c>
      <c r="E119" s="19" t="s">
        <v>110</v>
      </c>
      <c r="F119" s="4">
        <v>1</v>
      </c>
    </row>
    <row r="120" spans="1:6" x14ac:dyDescent="0.25">
      <c r="A120" s="2" t="s">
        <v>415</v>
      </c>
      <c r="B120" s="21"/>
      <c r="C120" s="21"/>
      <c r="D120" s="5" t="s">
        <v>137</v>
      </c>
      <c r="E120" s="19" t="s">
        <v>110</v>
      </c>
      <c r="F120" s="4">
        <v>3</v>
      </c>
    </row>
    <row r="121" spans="1:6" x14ac:dyDescent="0.25">
      <c r="A121" s="2" t="s">
        <v>416</v>
      </c>
      <c r="B121" s="21"/>
      <c r="C121" s="21"/>
      <c r="D121" s="5" t="s">
        <v>138</v>
      </c>
      <c r="E121" s="19" t="s">
        <v>110</v>
      </c>
      <c r="F121" s="4">
        <v>4</v>
      </c>
    </row>
    <row r="122" spans="1:6" x14ac:dyDescent="0.25">
      <c r="A122" s="2" t="s">
        <v>417</v>
      </c>
      <c r="B122" s="21"/>
      <c r="C122" s="21"/>
      <c r="D122" s="5" t="s">
        <v>139</v>
      </c>
      <c r="E122" s="19" t="s">
        <v>110</v>
      </c>
      <c r="F122" s="4">
        <v>4</v>
      </c>
    </row>
    <row r="123" spans="1:6" x14ac:dyDescent="0.25">
      <c r="A123" s="2" t="s">
        <v>418</v>
      </c>
      <c r="B123" s="21"/>
      <c r="C123" s="21"/>
      <c r="D123" s="5" t="s">
        <v>140</v>
      </c>
      <c r="E123" s="19" t="s">
        <v>110</v>
      </c>
      <c r="F123" s="4">
        <v>3</v>
      </c>
    </row>
    <row r="124" spans="1:6" x14ac:dyDescent="0.25">
      <c r="A124" s="2" t="s">
        <v>419</v>
      </c>
      <c r="B124" s="21"/>
      <c r="C124" s="21"/>
      <c r="D124" s="5" t="s">
        <v>141</v>
      </c>
      <c r="E124" s="19" t="s">
        <v>110</v>
      </c>
      <c r="F124" s="4">
        <v>1</v>
      </c>
    </row>
    <row r="125" spans="1:6" x14ac:dyDescent="0.25">
      <c r="A125" s="2" t="s">
        <v>420</v>
      </c>
      <c r="B125" s="21"/>
      <c r="C125" s="21"/>
      <c r="D125" s="5" t="s">
        <v>142</v>
      </c>
      <c r="E125" s="19" t="s">
        <v>143</v>
      </c>
      <c r="F125" s="4">
        <v>1</v>
      </c>
    </row>
    <row r="126" spans="1:6" x14ac:dyDescent="0.25">
      <c r="A126" s="2" t="s">
        <v>421</v>
      </c>
      <c r="B126" s="21"/>
      <c r="C126" s="21"/>
      <c r="D126" s="5" t="s">
        <v>144</v>
      </c>
      <c r="E126" s="19" t="s">
        <v>110</v>
      </c>
      <c r="F126" s="4">
        <v>2</v>
      </c>
    </row>
    <row r="127" spans="1:6" x14ac:dyDescent="0.25">
      <c r="A127" s="2" t="s">
        <v>422</v>
      </c>
      <c r="B127" s="21"/>
      <c r="C127" s="21"/>
      <c r="D127" s="5" t="s">
        <v>145</v>
      </c>
      <c r="E127" s="19" t="s">
        <v>110</v>
      </c>
      <c r="F127" s="4">
        <v>1</v>
      </c>
    </row>
    <row r="128" spans="1:6" x14ac:dyDescent="0.25">
      <c r="A128" s="2" t="s">
        <v>423</v>
      </c>
      <c r="B128" s="21"/>
      <c r="C128" s="21"/>
      <c r="D128" s="5" t="s">
        <v>146</v>
      </c>
      <c r="E128" s="19" t="s">
        <v>110</v>
      </c>
      <c r="F128" s="4">
        <v>1</v>
      </c>
    </row>
    <row r="129" spans="1:6" x14ac:dyDescent="0.25">
      <c r="A129" s="2" t="s">
        <v>424</v>
      </c>
      <c r="B129" s="21"/>
      <c r="C129" s="21"/>
      <c r="D129" s="5" t="s">
        <v>147</v>
      </c>
      <c r="E129" s="19" t="s">
        <v>100</v>
      </c>
      <c r="F129" s="4">
        <v>11.3</v>
      </c>
    </row>
    <row r="130" spans="1:6" x14ac:dyDescent="0.25">
      <c r="A130" s="2" t="s">
        <v>425</v>
      </c>
      <c r="B130" s="21"/>
      <c r="C130" s="21"/>
      <c r="D130" s="5" t="s">
        <v>148</v>
      </c>
      <c r="E130" s="19" t="s">
        <v>100</v>
      </c>
      <c r="F130" s="4">
        <v>6.3</v>
      </c>
    </row>
    <row r="131" spans="1:6" x14ac:dyDescent="0.25">
      <c r="A131" s="2" t="s">
        <v>426</v>
      </c>
      <c r="B131" s="21"/>
      <c r="C131" s="21"/>
      <c r="D131" s="5" t="s">
        <v>149</v>
      </c>
      <c r="E131" s="19" t="s">
        <v>100</v>
      </c>
      <c r="F131" s="4">
        <v>57.400000000000006</v>
      </c>
    </row>
    <row r="132" spans="1:6" x14ac:dyDescent="0.25">
      <c r="A132" s="2" t="s">
        <v>427</v>
      </c>
      <c r="B132" s="21"/>
      <c r="C132" s="21"/>
      <c r="D132" s="5" t="s">
        <v>150</v>
      </c>
      <c r="E132" s="19" t="s">
        <v>100</v>
      </c>
      <c r="F132" s="4">
        <v>11.6</v>
      </c>
    </row>
    <row r="133" spans="1:6" x14ac:dyDescent="0.25">
      <c r="A133" s="2" t="s">
        <v>428</v>
      </c>
      <c r="B133" s="21"/>
      <c r="C133" s="21"/>
      <c r="D133" s="5" t="s">
        <v>151</v>
      </c>
      <c r="E133" s="19" t="s">
        <v>100</v>
      </c>
      <c r="F133" s="4">
        <v>84.199999999999989</v>
      </c>
    </row>
    <row r="134" spans="1:6" x14ac:dyDescent="0.25">
      <c r="A134" s="2" t="s">
        <v>429</v>
      </c>
      <c r="B134" s="21"/>
      <c r="C134" s="21"/>
      <c r="D134" s="5" t="s">
        <v>152</v>
      </c>
      <c r="E134" s="19" t="s">
        <v>100</v>
      </c>
      <c r="F134" s="4">
        <v>16.100000000000001</v>
      </c>
    </row>
    <row r="135" spans="1:6" x14ac:dyDescent="0.25">
      <c r="A135" s="2" t="s">
        <v>430</v>
      </c>
      <c r="B135" s="21"/>
      <c r="C135" s="21"/>
      <c r="D135" s="5" t="s">
        <v>153</v>
      </c>
      <c r="E135" s="19" t="s">
        <v>100</v>
      </c>
      <c r="F135" s="4">
        <v>89.299999999999983</v>
      </c>
    </row>
    <row r="136" spans="1:6" x14ac:dyDescent="0.25">
      <c r="A136" s="2" t="s">
        <v>431</v>
      </c>
      <c r="B136" s="21"/>
      <c r="C136" s="21"/>
      <c r="D136" s="5" t="s">
        <v>154</v>
      </c>
      <c r="E136" s="19" t="s">
        <v>100</v>
      </c>
      <c r="F136" s="4">
        <v>71</v>
      </c>
    </row>
    <row r="137" spans="1:6" x14ac:dyDescent="0.25">
      <c r="A137" s="2" t="s">
        <v>432</v>
      </c>
      <c r="B137" s="21"/>
      <c r="C137" s="21"/>
      <c r="D137" s="5" t="s">
        <v>155</v>
      </c>
      <c r="E137" s="19" t="s">
        <v>100</v>
      </c>
      <c r="F137" s="4">
        <v>6.8000000000000007</v>
      </c>
    </row>
    <row r="138" spans="1:6" x14ac:dyDescent="0.25">
      <c r="A138" s="2" t="s">
        <v>433</v>
      </c>
      <c r="B138" s="21"/>
      <c r="C138" s="21"/>
      <c r="D138" s="5" t="s">
        <v>602</v>
      </c>
      <c r="E138" s="19" t="s">
        <v>251</v>
      </c>
      <c r="F138" s="4">
        <v>1</v>
      </c>
    </row>
    <row r="139" spans="1:6" x14ac:dyDescent="0.25">
      <c r="A139" s="2" t="s">
        <v>433</v>
      </c>
      <c r="B139" s="21"/>
      <c r="C139" s="21"/>
      <c r="D139" s="5" t="s">
        <v>156</v>
      </c>
      <c r="E139" s="19" t="s">
        <v>110</v>
      </c>
      <c r="F139" s="4">
        <v>1</v>
      </c>
    </row>
    <row r="140" spans="1:6" x14ac:dyDescent="0.25">
      <c r="A140" s="2" t="s">
        <v>434</v>
      </c>
      <c r="B140" s="21"/>
      <c r="C140" s="21"/>
      <c r="D140" s="5" t="s">
        <v>157</v>
      </c>
      <c r="E140" s="19" t="s">
        <v>110</v>
      </c>
      <c r="F140" s="4">
        <v>1</v>
      </c>
    </row>
    <row r="141" spans="1:6" x14ac:dyDescent="0.25">
      <c r="A141" s="2" t="s">
        <v>435</v>
      </c>
      <c r="B141" s="21"/>
      <c r="C141" s="21"/>
      <c r="D141" s="5" t="s">
        <v>158</v>
      </c>
      <c r="E141" s="19" t="s">
        <v>110</v>
      </c>
      <c r="F141" s="4">
        <v>4</v>
      </c>
    </row>
    <row r="142" spans="1:6" x14ac:dyDescent="0.25">
      <c r="A142" s="2" t="s">
        <v>436</v>
      </c>
      <c r="B142" s="21"/>
      <c r="C142" s="21"/>
      <c r="D142" s="5" t="s">
        <v>159</v>
      </c>
      <c r="E142" s="19" t="s">
        <v>110</v>
      </c>
      <c r="F142" s="4">
        <v>5</v>
      </c>
    </row>
    <row r="143" spans="1:6" x14ac:dyDescent="0.25">
      <c r="A143" s="2" t="s">
        <v>437</v>
      </c>
      <c r="B143" s="21"/>
      <c r="C143" s="21"/>
      <c r="D143" s="5" t="s">
        <v>160</v>
      </c>
      <c r="E143" s="19" t="s">
        <v>110</v>
      </c>
      <c r="F143" s="4">
        <v>1</v>
      </c>
    </row>
    <row r="144" spans="1:6" x14ac:dyDescent="0.25">
      <c r="A144" s="2" t="s">
        <v>438</v>
      </c>
      <c r="B144" s="21"/>
      <c r="C144" s="21"/>
      <c r="D144" s="5" t="s">
        <v>161</v>
      </c>
      <c r="E144" s="19" t="s">
        <v>110</v>
      </c>
      <c r="F144" s="4">
        <v>5</v>
      </c>
    </row>
    <row r="145" spans="1:6" x14ac:dyDescent="0.25">
      <c r="A145" s="2" t="s">
        <v>439</v>
      </c>
      <c r="B145" s="21"/>
      <c r="C145" s="21"/>
      <c r="D145" s="5" t="s">
        <v>162</v>
      </c>
      <c r="E145" s="19" t="s">
        <v>110</v>
      </c>
      <c r="F145" s="4">
        <v>2</v>
      </c>
    </row>
    <row r="146" spans="1:6" x14ac:dyDescent="0.25">
      <c r="A146" s="2" t="s">
        <v>440</v>
      </c>
      <c r="B146" s="21"/>
      <c r="C146" s="21"/>
      <c r="D146" s="5" t="s">
        <v>163</v>
      </c>
      <c r="E146" s="19" t="s">
        <v>110</v>
      </c>
      <c r="F146" s="4">
        <v>2</v>
      </c>
    </row>
    <row r="147" spans="1:6" x14ac:dyDescent="0.25">
      <c r="A147" s="2" t="s">
        <v>441</v>
      </c>
      <c r="B147" s="21"/>
      <c r="C147" s="21"/>
      <c r="D147" s="5" t="s">
        <v>164</v>
      </c>
      <c r="E147" s="19" t="s">
        <v>110</v>
      </c>
      <c r="F147" s="4">
        <v>5</v>
      </c>
    </row>
    <row r="148" spans="1:6" x14ac:dyDescent="0.25">
      <c r="A148" s="2" t="s">
        <v>442</v>
      </c>
      <c r="B148" s="21"/>
      <c r="C148" s="21"/>
      <c r="D148" s="5" t="s">
        <v>165</v>
      </c>
      <c r="E148" s="19" t="s">
        <v>110</v>
      </c>
      <c r="F148" s="4">
        <v>4</v>
      </c>
    </row>
    <row r="149" spans="1:6" x14ac:dyDescent="0.25">
      <c r="A149" s="2" t="s">
        <v>443</v>
      </c>
      <c r="B149" s="21"/>
      <c r="C149" s="21"/>
      <c r="D149" s="5" t="s">
        <v>166</v>
      </c>
      <c r="E149" s="19" t="s">
        <v>110</v>
      </c>
      <c r="F149" s="4">
        <v>14</v>
      </c>
    </row>
    <row r="150" spans="1:6" x14ac:dyDescent="0.25">
      <c r="A150" s="2" t="s">
        <v>444</v>
      </c>
      <c r="B150" s="21"/>
      <c r="C150" s="21"/>
      <c r="D150" s="5" t="s">
        <v>167</v>
      </c>
      <c r="E150" s="19" t="s">
        <v>110</v>
      </c>
      <c r="F150" s="4">
        <v>1</v>
      </c>
    </row>
    <row r="151" spans="1:6" x14ac:dyDescent="0.25">
      <c r="A151" s="2" t="s">
        <v>445</v>
      </c>
      <c r="B151" s="21"/>
      <c r="C151" s="21"/>
      <c r="D151" s="5" t="s">
        <v>168</v>
      </c>
      <c r="E151" s="19" t="s">
        <v>110</v>
      </c>
      <c r="F151" s="4">
        <v>4</v>
      </c>
    </row>
    <row r="152" spans="1:6" x14ac:dyDescent="0.25">
      <c r="A152" s="2" t="s">
        <v>446</v>
      </c>
      <c r="B152" s="21"/>
      <c r="C152" s="21"/>
      <c r="D152" s="5" t="s">
        <v>169</v>
      </c>
      <c r="E152" s="19" t="s">
        <v>110</v>
      </c>
      <c r="F152" s="4">
        <v>1</v>
      </c>
    </row>
    <row r="153" spans="1:6" x14ac:dyDescent="0.25">
      <c r="A153" s="2" t="s">
        <v>447</v>
      </c>
      <c r="B153" s="21"/>
      <c r="C153" s="21"/>
      <c r="D153" s="5" t="s">
        <v>170</v>
      </c>
      <c r="E153" s="19" t="s">
        <v>110</v>
      </c>
      <c r="F153" s="4">
        <v>20</v>
      </c>
    </row>
    <row r="154" spans="1:6" x14ac:dyDescent="0.25">
      <c r="A154" s="2" t="s">
        <v>448</v>
      </c>
      <c r="B154" s="21"/>
      <c r="C154" s="21"/>
      <c r="D154" s="5" t="s">
        <v>171</v>
      </c>
      <c r="E154" s="19" t="s">
        <v>110</v>
      </c>
      <c r="F154" s="4">
        <v>1</v>
      </c>
    </row>
    <row r="155" spans="1:6" x14ac:dyDescent="0.25">
      <c r="A155" s="2" t="s">
        <v>449</v>
      </c>
      <c r="B155" s="21"/>
      <c r="C155" s="21"/>
      <c r="D155" s="5" t="s">
        <v>172</v>
      </c>
      <c r="E155" s="19" t="s">
        <v>110</v>
      </c>
      <c r="F155" s="4">
        <v>1</v>
      </c>
    </row>
    <row r="156" spans="1:6" x14ac:dyDescent="0.25">
      <c r="A156" s="2" t="s">
        <v>450</v>
      </c>
      <c r="B156" s="21"/>
      <c r="C156" s="21"/>
      <c r="D156" s="5" t="s">
        <v>173</v>
      </c>
      <c r="E156" s="19" t="s">
        <v>110</v>
      </c>
      <c r="F156" s="4">
        <v>1</v>
      </c>
    </row>
    <row r="157" spans="1:6" x14ac:dyDescent="0.25">
      <c r="A157" s="2" t="s">
        <v>451</v>
      </c>
      <c r="B157" s="21"/>
      <c r="C157" s="21"/>
      <c r="D157" s="5" t="s">
        <v>174</v>
      </c>
      <c r="E157" s="19" t="s">
        <v>110</v>
      </c>
      <c r="F157" s="4">
        <v>2</v>
      </c>
    </row>
    <row r="158" spans="1:6" x14ac:dyDescent="0.25">
      <c r="A158" s="2" t="s">
        <v>452</v>
      </c>
      <c r="B158" s="21"/>
      <c r="C158" s="21"/>
      <c r="D158" s="5" t="s">
        <v>175</v>
      </c>
      <c r="E158" s="19" t="s">
        <v>110</v>
      </c>
      <c r="F158" s="4">
        <v>9</v>
      </c>
    </row>
    <row r="159" spans="1:6" x14ac:dyDescent="0.25">
      <c r="A159" s="2" t="s">
        <v>453</v>
      </c>
      <c r="B159" s="21"/>
      <c r="C159" s="21"/>
      <c r="D159" s="5" t="s">
        <v>176</v>
      </c>
      <c r="E159" s="19" t="s">
        <v>110</v>
      </c>
      <c r="F159" s="4">
        <v>2</v>
      </c>
    </row>
    <row r="160" spans="1:6" x14ac:dyDescent="0.25">
      <c r="A160" s="2" t="s">
        <v>454</v>
      </c>
      <c r="B160" s="21"/>
      <c r="C160" s="21"/>
      <c r="D160" s="5" t="s">
        <v>177</v>
      </c>
      <c r="E160" s="19" t="s">
        <v>110</v>
      </c>
      <c r="F160" s="4">
        <v>1</v>
      </c>
    </row>
    <row r="161" spans="1:6" x14ac:dyDescent="0.25">
      <c r="A161" s="2" t="s">
        <v>455</v>
      </c>
      <c r="B161" s="21"/>
      <c r="C161" s="21"/>
      <c r="D161" s="5" t="s">
        <v>178</v>
      </c>
      <c r="E161" s="19" t="s">
        <v>110</v>
      </c>
      <c r="F161" s="4">
        <v>1</v>
      </c>
    </row>
    <row r="162" spans="1:6" x14ac:dyDescent="0.25">
      <c r="A162" s="2" t="s">
        <v>456</v>
      </c>
      <c r="B162" s="21"/>
      <c r="C162" s="21"/>
      <c r="D162" s="5" t="s">
        <v>179</v>
      </c>
      <c r="E162" s="19" t="s">
        <v>110</v>
      </c>
      <c r="F162" s="4">
        <v>5</v>
      </c>
    </row>
    <row r="163" spans="1:6" x14ac:dyDescent="0.25">
      <c r="A163" s="2" t="s">
        <v>457</v>
      </c>
      <c r="B163" s="21"/>
      <c r="C163" s="21"/>
      <c r="D163" s="5" t="s">
        <v>180</v>
      </c>
      <c r="E163" s="19" t="s">
        <v>110</v>
      </c>
      <c r="F163" s="4">
        <v>6</v>
      </c>
    </row>
    <row r="164" spans="1:6" x14ac:dyDescent="0.25">
      <c r="A164" s="2" t="s">
        <v>458</v>
      </c>
      <c r="B164" s="21"/>
      <c r="C164" s="21"/>
      <c r="D164" s="5" t="s">
        <v>181</v>
      </c>
      <c r="E164" s="19" t="s">
        <v>110</v>
      </c>
      <c r="F164" s="4">
        <v>2</v>
      </c>
    </row>
    <row r="165" spans="1:6" x14ac:dyDescent="0.25">
      <c r="A165" s="2" t="s">
        <v>459</v>
      </c>
      <c r="B165" s="21"/>
      <c r="C165" s="21"/>
      <c r="D165" s="5" t="s">
        <v>182</v>
      </c>
      <c r="E165" s="19" t="s">
        <v>110</v>
      </c>
      <c r="F165" s="4">
        <v>1</v>
      </c>
    </row>
    <row r="166" spans="1:6" x14ac:dyDescent="0.25">
      <c r="A166" s="2" t="s">
        <v>460</v>
      </c>
      <c r="B166" s="21"/>
      <c r="C166" s="21"/>
      <c r="D166" s="5" t="s">
        <v>183</v>
      </c>
      <c r="E166" s="19" t="s">
        <v>110</v>
      </c>
      <c r="F166" s="4">
        <v>1</v>
      </c>
    </row>
    <row r="167" spans="1:6" x14ac:dyDescent="0.25">
      <c r="A167" s="2" t="s">
        <v>461</v>
      </c>
      <c r="B167" s="21"/>
      <c r="C167" s="21"/>
      <c r="D167" s="5" t="s">
        <v>184</v>
      </c>
      <c r="E167" s="19" t="s">
        <v>110</v>
      </c>
      <c r="F167" s="4">
        <v>2</v>
      </c>
    </row>
    <row r="168" spans="1:6" x14ac:dyDescent="0.25">
      <c r="A168" s="2" t="s">
        <v>462</v>
      </c>
      <c r="B168" s="21"/>
      <c r="C168" s="21"/>
      <c r="D168" s="5" t="s">
        <v>185</v>
      </c>
      <c r="E168" s="19" t="s">
        <v>110</v>
      </c>
      <c r="F168" s="4">
        <v>4</v>
      </c>
    </row>
    <row r="169" spans="1:6" x14ac:dyDescent="0.25">
      <c r="A169" s="2" t="s">
        <v>463</v>
      </c>
      <c r="B169" s="21"/>
      <c r="C169" s="21"/>
      <c r="D169" s="5" t="s">
        <v>186</v>
      </c>
      <c r="E169" s="19" t="s">
        <v>110</v>
      </c>
      <c r="F169" s="4">
        <v>1</v>
      </c>
    </row>
    <row r="170" spans="1:6" x14ac:dyDescent="0.25">
      <c r="A170" s="2" t="s">
        <v>464</v>
      </c>
      <c r="B170" s="21"/>
      <c r="C170" s="21"/>
      <c r="D170" s="5" t="s">
        <v>187</v>
      </c>
      <c r="E170" s="19" t="s">
        <v>110</v>
      </c>
      <c r="F170" s="4">
        <v>1</v>
      </c>
    </row>
    <row r="171" spans="1:6" x14ac:dyDescent="0.25">
      <c r="A171" s="2" t="s">
        <v>465</v>
      </c>
      <c r="B171" s="21"/>
      <c r="C171" s="21"/>
      <c r="D171" s="5" t="s">
        <v>188</v>
      </c>
      <c r="E171" s="19" t="s">
        <v>110</v>
      </c>
      <c r="F171" s="4">
        <v>4</v>
      </c>
    </row>
    <row r="172" spans="1:6" x14ac:dyDescent="0.25">
      <c r="A172" s="2" t="s">
        <v>466</v>
      </c>
      <c r="B172" s="21"/>
      <c r="C172" s="21"/>
      <c r="D172" s="5" t="s">
        <v>189</v>
      </c>
      <c r="E172" s="19" t="s">
        <v>110</v>
      </c>
      <c r="F172" s="4">
        <v>1</v>
      </c>
    </row>
    <row r="173" spans="1:6" x14ac:dyDescent="0.25">
      <c r="A173" s="2" t="s">
        <v>467</v>
      </c>
      <c r="B173" s="21"/>
      <c r="C173" s="21"/>
      <c r="D173" s="5" t="s">
        <v>190</v>
      </c>
      <c r="E173" s="19" t="s">
        <v>110</v>
      </c>
      <c r="F173" s="4">
        <v>3</v>
      </c>
    </row>
    <row r="174" spans="1:6" x14ac:dyDescent="0.25">
      <c r="A174" s="2" t="s">
        <v>468</v>
      </c>
      <c r="B174" s="21"/>
      <c r="C174" s="21"/>
      <c r="D174" s="5" t="s">
        <v>191</v>
      </c>
      <c r="E174" s="19" t="s">
        <v>110</v>
      </c>
      <c r="F174" s="4">
        <v>3</v>
      </c>
    </row>
    <row r="175" spans="1:6" x14ac:dyDescent="0.25">
      <c r="A175" s="2" t="s">
        <v>469</v>
      </c>
      <c r="B175" s="21"/>
      <c r="C175" s="21"/>
      <c r="D175" s="5" t="s">
        <v>192</v>
      </c>
      <c r="E175" s="19" t="s">
        <v>110</v>
      </c>
      <c r="F175" s="4">
        <v>1</v>
      </c>
    </row>
    <row r="176" spans="1:6" x14ac:dyDescent="0.25">
      <c r="A176" s="2" t="s">
        <v>470</v>
      </c>
      <c r="B176" s="21"/>
      <c r="C176" s="21"/>
      <c r="D176" s="5" t="s">
        <v>193</v>
      </c>
      <c r="E176" s="19" t="s">
        <v>110</v>
      </c>
      <c r="F176" s="4">
        <v>1</v>
      </c>
    </row>
    <row r="177" spans="1:6" x14ac:dyDescent="0.25">
      <c r="A177" s="2" t="s">
        <v>471</v>
      </c>
      <c r="B177" s="21"/>
      <c r="C177" s="21"/>
      <c r="D177" s="5" t="s">
        <v>194</v>
      </c>
      <c r="E177" s="19" t="s">
        <v>110</v>
      </c>
      <c r="F177" s="4">
        <v>1</v>
      </c>
    </row>
    <row r="178" spans="1:6" x14ac:dyDescent="0.25">
      <c r="A178" s="2" t="s">
        <v>472</v>
      </c>
      <c r="B178" s="21"/>
      <c r="C178" s="21"/>
      <c r="D178" s="5" t="s">
        <v>195</v>
      </c>
      <c r="E178" s="19" t="s">
        <v>110</v>
      </c>
      <c r="F178" s="4">
        <v>2</v>
      </c>
    </row>
    <row r="179" spans="1:6" x14ac:dyDescent="0.25">
      <c r="A179" s="2" t="s">
        <v>473</v>
      </c>
      <c r="B179" s="21"/>
      <c r="C179" s="21"/>
      <c r="D179" s="5" t="s">
        <v>196</v>
      </c>
      <c r="E179" s="19" t="s">
        <v>110</v>
      </c>
      <c r="F179" s="4">
        <v>5</v>
      </c>
    </row>
    <row r="180" spans="1:6" x14ac:dyDescent="0.25">
      <c r="A180" s="2" t="s">
        <v>474</v>
      </c>
      <c r="B180" s="21"/>
      <c r="C180" s="21"/>
      <c r="D180" s="5" t="s">
        <v>197</v>
      </c>
      <c r="E180" s="19" t="s">
        <v>110</v>
      </c>
      <c r="F180" s="4">
        <v>2</v>
      </c>
    </row>
    <row r="181" spans="1:6" x14ac:dyDescent="0.25">
      <c r="A181" s="2" t="s">
        <v>475</v>
      </c>
      <c r="B181" s="21"/>
      <c r="C181" s="21"/>
      <c r="D181" s="5" t="s">
        <v>198</v>
      </c>
      <c r="E181" s="19" t="s">
        <v>110</v>
      </c>
      <c r="F181" s="4">
        <v>1</v>
      </c>
    </row>
    <row r="182" spans="1:6" x14ac:dyDescent="0.25">
      <c r="A182" s="2" t="s">
        <v>476</v>
      </c>
      <c r="B182" s="21"/>
      <c r="C182" s="21"/>
      <c r="D182" s="5" t="s">
        <v>199</v>
      </c>
      <c r="E182" s="19" t="s">
        <v>110</v>
      </c>
      <c r="F182" s="4">
        <v>1</v>
      </c>
    </row>
    <row r="183" spans="1:6" x14ac:dyDescent="0.25">
      <c r="A183" s="2" t="s">
        <v>477</v>
      </c>
      <c r="B183" s="21"/>
      <c r="C183" s="21"/>
      <c r="D183" s="5" t="s">
        <v>200</v>
      </c>
      <c r="E183" s="19" t="s">
        <v>110</v>
      </c>
      <c r="F183" s="4">
        <v>1</v>
      </c>
    </row>
    <row r="184" spans="1:6" x14ac:dyDescent="0.25">
      <c r="A184" s="2" t="s">
        <v>478</v>
      </c>
      <c r="B184" s="21"/>
      <c r="C184" s="21"/>
      <c r="D184" s="5" t="s">
        <v>201</v>
      </c>
      <c r="E184" s="19" t="s">
        <v>110</v>
      </c>
      <c r="F184" s="4">
        <v>1</v>
      </c>
    </row>
    <row r="185" spans="1:6" x14ac:dyDescent="0.25">
      <c r="A185" s="2" t="s">
        <v>479</v>
      </c>
      <c r="B185" s="21"/>
      <c r="C185" s="21"/>
      <c r="D185" s="5" t="s">
        <v>202</v>
      </c>
      <c r="E185" s="19" t="s">
        <v>110</v>
      </c>
      <c r="F185" s="4">
        <v>1</v>
      </c>
    </row>
    <row r="186" spans="1:6" x14ac:dyDescent="0.25">
      <c r="A186" s="2" t="s">
        <v>480</v>
      </c>
      <c r="B186" s="21"/>
      <c r="C186" s="21"/>
      <c r="D186" s="5" t="s">
        <v>203</v>
      </c>
      <c r="E186" s="19" t="s">
        <v>110</v>
      </c>
      <c r="F186" s="4">
        <v>3</v>
      </c>
    </row>
    <row r="187" spans="1:6" x14ac:dyDescent="0.25">
      <c r="A187" s="2" t="s">
        <v>481</v>
      </c>
      <c r="B187" s="21"/>
      <c r="C187" s="21"/>
      <c r="D187" s="5" t="s">
        <v>204</v>
      </c>
      <c r="E187" s="19" t="s">
        <v>110</v>
      </c>
      <c r="F187" s="4">
        <v>1</v>
      </c>
    </row>
    <row r="188" spans="1:6" x14ac:dyDescent="0.25">
      <c r="A188" s="2" t="s">
        <v>482</v>
      </c>
      <c r="B188" s="21"/>
      <c r="C188" s="21"/>
      <c r="D188" s="5" t="s">
        <v>205</v>
      </c>
      <c r="E188" s="19" t="s">
        <v>110</v>
      </c>
      <c r="F188" s="4">
        <v>2</v>
      </c>
    </row>
    <row r="189" spans="1:6" x14ac:dyDescent="0.25">
      <c r="A189" s="2" t="s">
        <v>483</v>
      </c>
      <c r="B189" s="21"/>
      <c r="C189" s="21"/>
      <c r="D189" s="5" t="s">
        <v>206</v>
      </c>
      <c r="E189" s="19" t="s">
        <v>110</v>
      </c>
      <c r="F189" s="4">
        <v>1</v>
      </c>
    </row>
    <row r="190" spans="1:6" x14ac:dyDescent="0.25">
      <c r="A190" s="2" t="s">
        <v>484</v>
      </c>
      <c r="B190" s="21"/>
      <c r="C190" s="21"/>
      <c r="D190" s="5" t="s">
        <v>207</v>
      </c>
      <c r="E190" s="19" t="s">
        <v>110</v>
      </c>
      <c r="F190" s="4">
        <v>1</v>
      </c>
    </row>
    <row r="191" spans="1:6" x14ac:dyDescent="0.25">
      <c r="A191" s="2" t="s">
        <v>485</v>
      </c>
      <c r="B191" s="21"/>
      <c r="C191" s="21"/>
      <c r="D191" s="5" t="s">
        <v>208</v>
      </c>
      <c r="E191" s="19" t="s">
        <v>110</v>
      </c>
      <c r="F191" s="4">
        <v>2</v>
      </c>
    </row>
    <row r="192" spans="1:6" x14ac:dyDescent="0.25">
      <c r="A192" s="2" t="s">
        <v>486</v>
      </c>
      <c r="B192" s="21"/>
      <c r="C192" s="21"/>
      <c r="D192" s="5" t="s">
        <v>209</v>
      </c>
      <c r="E192" s="19" t="s">
        <v>110</v>
      </c>
      <c r="F192" s="4">
        <v>2</v>
      </c>
    </row>
    <row r="193" spans="1:6" x14ac:dyDescent="0.25">
      <c r="A193" s="2" t="s">
        <v>487</v>
      </c>
      <c r="B193" s="21"/>
      <c r="C193" s="21"/>
      <c r="D193" s="5" t="s">
        <v>210</v>
      </c>
      <c r="E193" s="19" t="s">
        <v>110</v>
      </c>
      <c r="F193" s="4">
        <v>2</v>
      </c>
    </row>
    <row r="194" spans="1:6" x14ac:dyDescent="0.25">
      <c r="A194" s="2" t="s">
        <v>488</v>
      </c>
      <c r="B194" s="21"/>
      <c r="C194" s="21"/>
      <c r="D194" s="5" t="s">
        <v>211</v>
      </c>
      <c r="E194" s="19" t="s">
        <v>110</v>
      </c>
      <c r="F194" s="4">
        <v>1</v>
      </c>
    </row>
    <row r="195" spans="1:6" x14ac:dyDescent="0.25">
      <c r="A195" s="2" t="s">
        <v>489</v>
      </c>
      <c r="B195" s="21"/>
      <c r="C195" s="21"/>
      <c r="D195" s="5" t="s">
        <v>212</v>
      </c>
      <c r="E195" s="19" t="s">
        <v>110</v>
      </c>
      <c r="F195" s="4">
        <v>1</v>
      </c>
    </row>
    <row r="196" spans="1:6" x14ac:dyDescent="0.25">
      <c r="A196" s="2" t="s">
        <v>490</v>
      </c>
      <c r="B196" s="21"/>
      <c r="C196" s="21"/>
      <c r="D196" s="5" t="s">
        <v>213</v>
      </c>
      <c r="E196" s="19" t="s">
        <v>110</v>
      </c>
      <c r="F196" s="4">
        <v>3</v>
      </c>
    </row>
    <row r="197" spans="1:6" x14ac:dyDescent="0.25">
      <c r="A197" s="2" t="s">
        <v>491</v>
      </c>
      <c r="B197" s="21"/>
      <c r="C197" s="21"/>
      <c r="D197" s="5" t="s">
        <v>214</v>
      </c>
      <c r="E197" s="19" t="s">
        <v>110</v>
      </c>
      <c r="F197" s="4">
        <v>1</v>
      </c>
    </row>
    <row r="198" spans="1:6" x14ac:dyDescent="0.25">
      <c r="A198" s="2" t="s">
        <v>492</v>
      </c>
      <c r="B198" s="21"/>
      <c r="C198" s="21"/>
      <c r="D198" s="5" t="s">
        <v>215</v>
      </c>
      <c r="E198" s="19" t="s">
        <v>110</v>
      </c>
      <c r="F198" s="4">
        <v>4</v>
      </c>
    </row>
    <row r="199" spans="1:6" x14ac:dyDescent="0.25">
      <c r="A199" s="2" t="s">
        <v>493</v>
      </c>
      <c r="B199" s="21"/>
      <c r="C199" s="21"/>
      <c r="D199" s="5" t="s">
        <v>216</v>
      </c>
      <c r="E199" s="19" t="s">
        <v>110</v>
      </c>
      <c r="F199" s="4">
        <v>1</v>
      </c>
    </row>
    <row r="200" spans="1:6" x14ac:dyDescent="0.25">
      <c r="A200" s="2" t="s">
        <v>494</v>
      </c>
      <c r="B200" s="21"/>
      <c r="C200" s="21"/>
      <c r="D200" s="5" t="s">
        <v>217</v>
      </c>
      <c r="E200" s="19" t="s">
        <v>110</v>
      </c>
      <c r="F200" s="4">
        <v>1</v>
      </c>
    </row>
    <row r="201" spans="1:6" x14ac:dyDescent="0.25">
      <c r="A201" s="2" t="s">
        <v>495</v>
      </c>
      <c r="B201" s="21"/>
      <c r="C201" s="21"/>
      <c r="D201" s="5" t="s">
        <v>218</v>
      </c>
      <c r="E201" s="19" t="s">
        <v>219</v>
      </c>
      <c r="F201" s="4">
        <v>1338.83</v>
      </c>
    </row>
    <row r="202" spans="1:6" x14ac:dyDescent="0.25">
      <c r="A202" s="2" t="s">
        <v>496</v>
      </c>
      <c r="B202" s="21"/>
      <c r="C202" s="21"/>
      <c r="D202" s="5" t="s">
        <v>220</v>
      </c>
      <c r="E202" s="19" t="s">
        <v>219</v>
      </c>
      <c r="F202" s="4">
        <v>1602.53</v>
      </c>
    </row>
    <row r="203" spans="1:6" x14ac:dyDescent="0.25">
      <c r="A203" s="2" t="s">
        <v>497</v>
      </c>
      <c r="B203" s="21"/>
      <c r="C203" s="21"/>
      <c r="D203" s="5" t="s">
        <v>221</v>
      </c>
      <c r="E203" s="19" t="s">
        <v>219</v>
      </c>
      <c r="F203" s="4">
        <v>2423.89</v>
      </c>
    </row>
    <row r="204" spans="1:6" x14ac:dyDescent="0.25">
      <c r="A204" s="2" t="s">
        <v>498</v>
      </c>
      <c r="B204" s="21"/>
      <c r="C204" s="21"/>
      <c r="D204" s="5" t="s">
        <v>222</v>
      </c>
      <c r="E204" s="19" t="s">
        <v>219</v>
      </c>
      <c r="F204" s="4">
        <v>973.4</v>
      </c>
    </row>
    <row r="205" spans="1:6" x14ac:dyDescent="0.25">
      <c r="A205" s="2" t="s">
        <v>499</v>
      </c>
      <c r="B205" s="21"/>
      <c r="C205" s="21"/>
      <c r="D205" s="5" t="s">
        <v>223</v>
      </c>
      <c r="E205" s="19" t="s">
        <v>100</v>
      </c>
      <c r="F205" s="4">
        <v>4.5</v>
      </c>
    </row>
    <row r="206" spans="1:6" x14ac:dyDescent="0.25">
      <c r="A206" s="2" t="s">
        <v>500</v>
      </c>
      <c r="B206" s="21"/>
      <c r="C206" s="21"/>
      <c r="D206" s="5" t="s">
        <v>224</v>
      </c>
      <c r="E206" s="19" t="s">
        <v>225</v>
      </c>
      <c r="F206" s="4">
        <v>707.2</v>
      </c>
    </row>
    <row r="207" spans="1:6" x14ac:dyDescent="0.25">
      <c r="A207" s="2" t="s">
        <v>501</v>
      </c>
      <c r="B207" s="21"/>
      <c r="C207" s="21"/>
      <c r="D207" s="5" t="s">
        <v>248</v>
      </c>
      <c r="E207" s="19" t="s">
        <v>249</v>
      </c>
      <c r="F207" s="4">
        <v>1</v>
      </c>
    </row>
    <row r="208" spans="1:6" x14ac:dyDescent="0.25">
      <c r="A208" s="2" t="s">
        <v>502</v>
      </c>
      <c r="B208" s="21"/>
      <c r="C208" s="21"/>
      <c r="D208" s="5" t="s">
        <v>250</v>
      </c>
      <c r="E208" s="19" t="s">
        <v>251</v>
      </c>
      <c r="F208" s="4">
        <v>1</v>
      </c>
    </row>
    <row r="209" spans="1:6" x14ac:dyDescent="0.25">
      <c r="A209" s="11" t="s">
        <v>503</v>
      </c>
      <c r="B209" s="35" t="s">
        <v>236</v>
      </c>
      <c r="C209" s="34"/>
      <c r="D209" s="34"/>
      <c r="E209" s="11"/>
      <c r="F209" s="4"/>
    </row>
    <row r="210" spans="1:6" x14ac:dyDescent="0.25">
      <c r="A210" s="2" t="s">
        <v>504</v>
      </c>
      <c r="B210" s="21"/>
      <c r="C210" s="21"/>
      <c r="D210" s="5" t="s">
        <v>226</v>
      </c>
      <c r="E210" s="19" t="s">
        <v>100</v>
      </c>
      <c r="F210" s="4">
        <v>8.3000000000000007</v>
      </c>
    </row>
    <row r="211" spans="1:6" x14ac:dyDescent="0.25">
      <c r="A211" s="2" t="s">
        <v>505</v>
      </c>
      <c r="B211" s="21"/>
      <c r="C211" s="21"/>
      <c r="D211" s="5" t="s">
        <v>227</v>
      </c>
      <c r="E211" s="19" t="s">
        <v>100</v>
      </c>
      <c r="F211" s="4">
        <v>43.4</v>
      </c>
    </row>
    <row r="212" spans="1:6" x14ac:dyDescent="0.25">
      <c r="A212" s="2" t="s">
        <v>506</v>
      </c>
      <c r="B212" s="21"/>
      <c r="C212" s="21"/>
      <c r="D212" s="5" t="s">
        <v>228</v>
      </c>
      <c r="E212" s="19" t="s">
        <v>100</v>
      </c>
      <c r="F212" s="4">
        <v>2</v>
      </c>
    </row>
    <row r="213" spans="1:6" x14ac:dyDescent="0.25">
      <c r="A213" s="2" t="s">
        <v>507</v>
      </c>
      <c r="B213" s="21"/>
      <c r="C213" s="21"/>
      <c r="D213" s="5" t="s">
        <v>229</v>
      </c>
      <c r="E213" s="19" t="s">
        <v>110</v>
      </c>
      <c r="F213" s="4">
        <v>1</v>
      </c>
    </row>
    <row r="214" spans="1:6" x14ac:dyDescent="0.25">
      <c r="A214" s="2" t="s">
        <v>508</v>
      </c>
      <c r="B214" s="21"/>
      <c r="C214" s="21"/>
      <c r="D214" s="5" t="s">
        <v>230</v>
      </c>
      <c r="E214" s="19" t="s">
        <v>110</v>
      </c>
      <c r="F214" s="4">
        <v>8</v>
      </c>
    </row>
    <row r="215" spans="1:6" x14ac:dyDescent="0.25">
      <c r="A215" s="2" t="s">
        <v>509</v>
      </c>
      <c r="B215" s="21"/>
      <c r="C215" s="21"/>
      <c r="D215" s="5" t="s">
        <v>231</v>
      </c>
      <c r="E215" s="19" t="s">
        <v>110</v>
      </c>
      <c r="F215" s="4">
        <v>1</v>
      </c>
    </row>
    <row r="216" spans="1:6" x14ac:dyDescent="0.25">
      <c r="A216" s="2" t="s">
        <v>510</v>
      </c>
      <c r="B216" s="21"/>
      <c r="C216" s="21"/>
      <c r="D216" s="5" t="s">
        <v>232</v>
      </c>
      <c r="E216" s="19" t="s">
        <v>110</v>
      </c>
      <c r="F216" s="4">
        <v>2</v>
      </c>
    </row>
    <row r="217" spans="1:6" x14ac:dyDescent="0.25">
      <c r="A217" s="2" t="s">
        <v>511</v>
      </c>
      <c r="B217" s="21"/>
      <c r="C217" s="21"/>
      <c r="D217" s="5" t="s">
        <v>233</v>
      </c>
      <c r="E217" s="19" t="s">
        <v>110</v>
      </c>
      <c r="F217" s="4">
        <v>1</v>
      </c>
    </row>
    <row r="218" spans="1:6" x14ac:dyDescent="0.25">
      <c r="A218" s="11" t="s">
        <v>512</v>
      </c>
      <c r="B218" s="35" t="s">
        <v>247</v>
      </c>
      <c r="C218" s="34"/>
      <c r="D218" s="34"/>
      <c r="E218" s="11"/>
      <c r="F218" s="11"/>
    </row>
    <row r="219" spans="1:6" x14ac:dyDescent="0.25">
      <c r="A219" s="2" t="s">
        <v>513</v>
      </c>
      <c r="B219" s="21"/>
      <c r="C219" s="21"/>
      <c r="D219" s="5" t="s">
        <v>582</v>
      </c>
      <c r="E219" s="19" t="s">
        <v>100</v>
      </c>
      <c r="F219" s="4">
        <v>9.6999999999999993</v>
      </c>
    </row>
    <row r="220" spans="1:6" x14ac:dyDescent="0.25">
      <c r="A220" s="2" t="s">
        <v>514</v>
      </c>
      <c r="B220" s="21"/>
      <c r="C220" s="21"/>
      <c r="D220" s="5" t="s">
        <v>237</v>
      </c>
      <c r="E220" s="19" t="s">
        <v>100</v>
      </c>
      <c r="F220" s="4">
        <v>676.19999999999993</v>
      </c>
    </row>
    <row r="221" spans="1:6" x14ac:dyDescent="0.25">
      <c r="A221" s="2" t="s">
        <v>515</v>
      </c>
      <c r="B221" s="21"/>
      <c r="C221" s="21"/>
      <c r="D221" s="5" t="s">
        <v>238</v>
      </c>
      <c r="E221" s="19" t="s">
        <v>100</v>
      </c>
      <c r="F221" s="4">
        <v>53.5</v>
      </c>
    </row>
    <row r="222" spans="1:6" x14ac:dyDescent="0.25">
      <c r="A222" s="2" t="s">
        <v>516</v>
      </c>
      <c r="B222" s="21"/>
      <c r="C222" s="21"/>
      <c r="D222" s="5" t="s">
        <v>239</v>
      </c>
      <c r="E222" s="19" t="s">
        <v>100</v>
      </c>
      <c r="F222" s="4">
        <v>13.2</v>
      </c>
    </row>
    <row r="223" spans="1:6" x14ac:dyDescent="0.25">
      <c r="A223" s="2" t="s">
        <v>517</v>
      </c>
      <c r="B223" s="21"/>
      <c r="C223" s="21"/>
      <c r="D223" s="5" t="s">
        <v>583</v>
      </c>
      <c r="E223" s="19" t="s">
        <v>110</v>
      </c>
      <c r="F223" s="4">
        <v>36</v>
      </c>
    </row>
    <row r="224" spans="1:6" x14ac:dyDescent="0.25">
      <c r="A224" s="2" t="s">
        <v>518</v>
      </c>
      <c r="B224" s="21"/>
      <c r="C224" s="21"/>
      <c r="D224" s="5" t="s">
        <v>240</v>
      </c>
      <c r="E224" s="19" t="s">
        <v>110</v>
      </c>
      <c r="F224" s="4">
        <v>169</v>
      </c>
    </row>
    <row r="225" spans="1:6" x14ac:dyDescent="0.25">
      <c r="A225" s="2" t="s">
        <v>519</v>
      </c>
      <c r="B225" s="21"/>
      <c r="C225" s="21"/>
      <c r="D225" s="5" t="s">
        <v>241</v>
      </c>
      <c r="E225" s="19" t="s">
        <v>110</v>
      </c>
      <c r="F225" s="4">
        <v>12</v>
      </c>
    </row>
    <row r="226" spans="1:6" x14ac:dyDescent="0.25">
      <c r="A226" s="2" t="s">
        <v>520</v>
      </c>
      <c r="B226" s="21"/>
      <c r="C226" s="21"/>
      <c r="D226" s="5" t="s">
        <v>242</v>
      </c>
      <c r="E226" s="19" t="s">
        <v>110</v>
      </c>
      <c r="F226" s="4">
        <v>3</v>
      </c>
    </row>
    <row r="227" spans="1:6" x14ac:dyDescent="0.25">
      <c r="A227" s="2" t="s">
        <v>521</v>
      </c>
      <c r="B227" s="21"/>
      <c r="C227" s="21"/>
      <c r="D227" s="5" t="s">
        <v>243</v>
      </c>
      <c r="E227" s="19" t="s">
        <v>110</v>
      </c>
      <c r="F227" s="4">
        <v>126</v>
      </c>
    </row>
    <row r="228" spans="1:6" x14ac:dyDescent="0.25">
      <c r="A228" s="2" t="s">
        <v>522</v>
      </c>
      <c r="B228" s="21"/>
      <c r="C228" s="21"/>
      <c r="D228" s="5" t="s">
        <v>244</v>
      </c>
      <c r="E228" s="19" t="s">
        <v>110</v>
      </c>
      <c r="F228" s="4">
        <v>1</v>
      </c>
    </row>
    <row r="229" spans="1:6" x14ac:dyDescent="0.25">
      <c r="A229" s="2" t="s">
        <v>523</v>
      </c>
      <c r="B229" s="21"/>
      <c r="C229" s="21"/>
      <c r="D229" s="5" t="s">
        <v>245</v>
      </c>
      <c r="E229" s="19" t="s">
        <v>110</v>
      </c>
      <c r="F229" s="4">
        <v>7</v>
      </c>
    </row>
    <row r="230" spans="1:6" x14ac:dyDescent="0.25">
      <c r="A230" s="2" t="s">
        <v>524</v>
      </c>
      <c r="B230" s="21"/>
      <c r="C230" s="21"/>
      <c r="D230" s="5" t="s">
        <v>246</v>
      </c>
      <c r="E230" s="19" t="s">
        <v>110</v>
      </c>
      <c r="F230" s="4">
        <v>1</v>
      </c>
    </row>
    <row r="231" spans="1:6" x14ac:dyDescent="0.25">
      <c r="A231" s="2"/>
      <c r="B231" s="21"/>
      <c r="C231" s="21"/>
      <c r="D231" s="5" t="s">
        <v>581</v>
      </c>
      <c r="E231" s="19" t="s">
        <v>100</v>
      </c>
      <c r="F231" s="4">
        <f>F219+F220+F221+F222</f>
        <v>752.6</v>
      </c>
    </row>
    <row r="232" spans="1:6" x14ac:dyDescent="0.25">
      <c r="A232" s="11" t="s">
        <v>525</v>
      </c>
      <c r="B232" s="35" t="s">
        <v>252</v>
      </c>
      <c r="C232" s="34"/>
      <c r="D232" s="34"/>
      <c r="E232" s="11"/>
      <c r="F232" s="11"/>
    </row>
    <row r="233" spans="1:6" x14ac:dyDescent="0.25">
      <c r="A233" s="2" t="s">
        <v>526</v>
      </c>
      <c r="B233" s="21"/>
      <c r="C233" s="21"/>
      <c r="D233" s="5" t="s">
        <v>253</v>
      </c>
      <c r="E233" s="19" t="s">
        <v>110</v>
      </c>
      <c r="F233" s="4">
        <f>VLOOKUP(D233,[1]VENTILAÇÃO!$B$3:$N$105,13,0)</f>
        <v>82</v>
      </c>
    </row>
    <row r="234" spans="1:6" x14ac:dyDescent="0.25">
      <c r="A234" s="2" t="s">
        <v>527</v>
      </c>
      <c r="B234" s="21"/>
      <c r="C234" s="21"/>
      <c r="D234" s="22" t="s">
        <v>254</v>
      </c>
      <c r="E234" s="19" t="s">
        <v>110</v>
      </c>
      <c r="F234" s="4">
        <f>VLOOKUP(D234,[1]VENTILAÇÃO!$B$3:$N$105,13,0)</f>
        <v>11</v>
      </c>
    </row>
    <row r="235" spans="1:6" x14ac:dyDescent="0.25">
      <c r="A235" s="2" t="s">
        <v>528</v>
      </c>
      <c r="B235" s="21"/>
      <c r="C235" s="21"/>
      <c r="D235" s="22" t="s">
        <v>255</v>
      </c>
      <c r="E235" s="19" t="s">
        <v>110</v>
      </c>
      <c r="F235" s="4">
        <f>VLOOKUP(D235,[1]VENTILAÇÃO!$B$3:$N$105,13,0)</f>
        <v>12</v>
      </c>
    </row>
    <row r="236" spans="1:6" x14ac:dyDescent="0.25">
      <c r="A236" s="2" t="s">
        <v>529</v>
      </c>
      <c r="B236" s="21"/>
      <c r="C236" s="21"/>
      <c r="D236" s="22" t="s">
        <v>256</v>
      </c>
      <c r="E236" s="19" t="s">
        <v>110</v>
      </c>
      <c r="F236" s="4">
        <f>VLOOKUP(D236,[1]VENTILAÇÃO!$B$3:$N$105,13,0)</f>
        <v>1</v>
      </c>
    </row>
    <row r="237" spans="1:6" x14ac:dyDescent="0.25">
      <c r="A237" s="2" t="s">
        <v>530</v>
      </c>
      <c r="B237" s="21"/>
      <c r="C237" s="21"/>
      <c r="D237" s="22" t="s">
        <v>257</v>
      </c>
      <c r="E237" s="19" t="s">
        <v>110</v>
      </c>
      <c r="F237" s="4">
        <f>VLOOKUP(D237,[1]VENTILAÇÃO!$B$3:$N$105,13,0)</f>
        <v>1</v>
      </c>
    </row>
    <row r="238" spans="1:6" x14ac:dyDescent="0.25">
      <c r="A238" s="2" t="s">
        <v>531</v>
      </c>
      <c r="B238" s="21"/>
      <c r="C238" s="21"/>
      <c r="D238" s="22" t="s">
        <v>258</v>
      </c>
      <c r="E238" s="19" t="s">
        <v>110</v>
      </c>
      <c r="F238" s="4">
        <f>VLOOKUP(D238,[1]VENTILAÇÃO!$B$3:$N$105,13,0)</f>
        <v>3</v>
      </c>
    </row>
    <row r="239" spans="1:6" x14ac:dyDescent="0.25">
      <c r="A239" s="2" t="s">
        <v>532</v>
      </c>
      <c r="B239" s="21"/>
      <c r="C239" s="21"/>
      <c r="D239" s="22" t="s">
        <v>259</v>
      </c>
      <c r="E239" s="19" t="s">
        <v>110</v>
      </c>
      <c r="F239" s="4">
        <f>VLOOKUP(D239,[1]VENTILAÇÃO!$B$3:$N$105,13,0)</f>
        <v>2</v>
      </c>
    </row>
    <row r="240" spans="1:6" x14ac:dyDescent="0.25">
      <c r="A240" s="2" t="s">
        <v>533</v>
      </c>
      <c r="B240" s="21"/>
      <c r="C240" s="21"/>
      <c r="D240" s="22" t="s">
        <v>260</v>
      </c>
      <c r="E240" s="19" t="s">
        <v>110</v>
      </c>
      <c r="F240" s="4">
        <f>VLOOKUP(D240,[1]VENTILAÇÃO!$B$3:$N$105,13,0)</f>
        <v>5</v>
      </c>
    </row>
    <row r="241" spans="1:6" x14ac:dyDescent="0.25">
      <c r="A241" s="2" t="s">
        <v>534</v>
      </c>
      <c r="B241" s="21"/>
      <c r="C241" s="21"/>
      <c r="D241" s="22" t="s">
        <v>261</v>
      </c>
      <c r="E241" s="19" t="s">
        <v>110</v>
      </c>
      <c r="F241" s="4">
        <f>VLOOKUP(D241,[1]VENTILAÇÃO!$B$3:$N$105,13,0)</f>
        <v>6</v>
      </c>
    </row>
    <row r="242" spans="1:6" x14ac:dyDescent="0.25">
      <c r="A242" s="2" t="s">
        <v>535</v>
      </c>
      <c r="B242" s="21"/>
      <c r="C242" s="21"/>
      <c r="D242" s="22" t="s">
        <v>262</v>
      </c>
      <c r="E242" s="19" t="s">
        <v>110</v>
      </c>
      <c r="F242" s="4">
        <f>VLOOKUP(D242,[1]VENTILAÇÃO!$B$3:$N$105,13,0)</f>
        <v>11</v>
      </c>
    </row>
    <row r="243" spans="1:6" x14ac:dyDescent="0.25">
      <c r="A243" s="2" t="s">
        <v>536</v>
      </c>
      <c r="B243" s="21"/>
      <c r="C243" s="21"/>
      <c r="D243" s="22" t="s">
        <v>263</v>
      </c>
      <c r="E243" s="19" t="s">
        <v>110</v>
      </c>
      <c r="F243" s="4">
        <f>VLOOKUP(D243,[1]VENTILAÇÃO!$B$3:$N$105,13,0)</f>
        <v>7</v>
      </c>
    </row>
    <row r="244" spans="1:6" x14ac:dyDescent="0.25">
      <c r="A244" s="2" t="s">
        <v>537</v>
      </c>
      <c r="B244" s="21"/>
      <c r="C244" s="21"/>
      <c r="D244" s="5" t="s">
        <v>264</v>
      </c>
      <c r="E244" s="19" t="s">
        <v>110</v>
      </c>
      <c r="F244" s="4">
        <f>VLOOKUP(D244,[1]VENTILAÇÃO!$B$3:$N$105,13,0)</f>
        <v>4</v>
      </c>
    </row>
    <row r="245" spans="1:6" x14ac:dyDescent="0.25">
      <c r="A245" s="2" t="s">
        <v>538</v>
      </c>
      <c r="B245" s="21"/>
      <c r="C245" s="21"/>
      <c r="D245" s="5" t="s">
        <v>265</v>
      </c>
      <c r="E245" s="19" t="s">
        <v>110</v>
      </c>
      <c r="F245" s="4">
        <f>VLOOKUP(D245,[1]VENTILAÇÃO!$B$3:$N$105,13,0)</f>
        <v>5</v>
      </c>
    </row>
    <row r="246" spans="1:6" x14ac:dyDescent="0.25">
      <c r="A246" s="2" t="s">
        <v>539</v>
      </c>
      <c r="B246" s="21"/>
      <c r="C246" s="21"/>
      <c r="D246" s="5" t="s">
        <v>266</v>
      </c>
      <c r="E246" s="19" t="s">
        <v>110</v>
      </c>
      <c r="F246" s="4">
        <f>VLOOKUP(D246,[1]VENTILAÇÃO!$B$3:$N$105,13,0)</f>
        <v>18</v>
      </c>
    </row>
    <row r="247" spans="1:6" ht="30" x14ac:dyDescent="0.25">
      <c r="A247" s="2" t="s">
        <v>540</v>
      </c>
      <c r="B247" s="21"/>
      <c r="C247" s="21"/>
      <c r="D247" s="5" t="s">
        <v>267</v>
      </c>
      <c r="E247" s="19" t="s">
        <v>110</v>
      </c>
      <c r="F247" s="4">
        <f>VLOOKUP(D247,[1]VENTILAÇÃO!$B$3:$N$105,13,0)</f>
        <v>23</v>
      </c>
    </row>
    <row r="248" spans="1:6" ht="30" x14ac:dyDescent="0.25">
      <c r="A248" s="2" t="s">
        <v>541</v>
      </c>
      <c r="B248" s="21"/>
      <c r="C248" s="21"/>
      <c r="D248" s="5" t="s">
        <v>268</v>
      </c>
      <c r="E248" s="19" t="s">
        <v>110</v>
      </c>
      <c r="F248" s="4">
        <f>VLOOKUP(D248,[1]VENTILAÇÃO!$B$3:$N$105,13,0)</f>
        <v>2</v>
      </c>
    </row>
    <row r="249" spans="1:6" ht="30" x14ac:dyDescent="0.25">
      <c r="A249" s="2" t="s">
        <v>542</v>
      </c>
      <c r="B249" s="21"/>
      <c r="C249" s="21"/>
      <c r="D249" s="5" t="s">
        <v>269</v>
      </c>
      <c r="E249" s="19" t="s">
        <v>110</v>
      </c>
      <c r="F249" s="4">
        <f>VLOOKUP(D249,[1]VENTILAÇÃO!$B$3:$N$105,13,0)</f>
        <v>15</v>
      </c>
    </row>
    <row r="250" spans="1:6" ht="30" x14ac:dyDescent="0.25">
      <c r="A250" s="2" t="s">
        <v>543</v>
      </c>
      <c r="B250" s="21"/>
      <c r="C250" s="21"/>
      <c r="D250" s="5" t="s">
        <v>270</v>
      </c>
      <c r="E250" s="19" t="s">
        <v>110</v>
      </c>
      <c r="F250" s="4">
        <f>VLOOKUP(D250,[1]VENTILAÇÃO!$B$3:$N$105,13,0)</f>
        <v>5</v>
      </c>
    </row>
    <row r="251" spans="1:6" x14ac:dyDescent="0.25">
      <c r="A251" s="2" t="s">
        <v>544</v>
      </c>
      <c r="B251" s="21"/>
      <c r="C251" s="21"/>
      <c r="D251" s="5" t="s">
        <v>271</v>
      </c>
      <c r="E251" s="19" t="s">
        <v>110</v>
      </c>
      <c r="F251" s="4">
        <f>VLOOKUP(D251,[1]VENTILAÇÃO!$B$3:$N$105,13,0)</f>
        <v>9</v>
      </c>
    </row>
    <row r="252" spans="1:6" x14ac:dyDescent="0.25">
      <c r="A252" s="2" t="s">
        <v>545</v>
      </c>
      <c r="B252" s="21"/>
      <c r="C252" s="21"/>
      <c r="D252" s="5" t="s">
        <v>272</v>
      </c>
      <c r="E252" s="19" t="s">
        <v>110</v>
      </c>
      <c r="F252" s="4">
        <f>VLOOKUP(D252,[1]VENTILAÇÃO!$B$3:$N$105,13,0)</f>
        <v>3</v>
      </c>
    </row>
    <row r="253" spans="1:6" x14ac:dyDescent="0.25">
      <c r="A253" s="2" t="s">
        <v>546</v>
      </c>
      <c r="B253" s="21"/>
      <c r="C253" s="21"/>
      <c r="D253" s="5" t="s">
        <v>273</v>
      </c>
      <c r="E253" s="19" t="s">
        <v>110</v>
      </c>
      <c r="F253" s="4">
        <f>VLOOKUP(D253,[1]VENTILAÇÃO!$B$3:$N$105,13,0)</f>
        <v>2</v>
      </c>
    </row>
    <row r="254" spans="1:6" x14ac:dyDescent="0.25">
      <c r="A254" s="2" t="s">
        <v>547</v>
      </c>
      <c r="B254" s="21"/>
      <c r="C254" s="21"/>
      <c r="D254" s="5" t="s">
        <v>274</v>
      </c>
      <c r="E254" s="19" t="s">
        <v>110</v>
      </c>
      <c r="F254" s="4">
        <f>VLOOKUP(D254,[1]VENTILAÇÃO!$B$3:$N$105,13,0)</f>
        <v>5</v>
      </c>
    </row>
    <row r="255" spans="1:6" ht="30" x14ac:dyDescent="0.25">
      <c r="A255" s="2" t="s">
        <v>548</v>
      </c>
      <c r="B255" s="21"/>
      <c r="C255" s="21"/>
      <c r="D255" s="5" t="s">
        <v>275</v>
      </c>
      <c r="E255" s="19" t="s">
        <v>110</v>
      </c>
      <c r="F255" s="4">
        <f>VLOOKUP(D255,[1]VENTILAÇÃO!$B$3:$N$105,13,0)</f>
        <v>3</v>
      </c>
    </row>
    <row r="256" spans="1:6" ht="30" x14ac:dyDescent="0.25">
      <c r="A256" s="2" t="s">
        <v>549</v>
      </c>
      <c r="B256" s="21"/>
      <c r="C256" s="21"/>
      <c r="D256" s="5" t="s">
        <v>276</v>
      </c>
      <c r="E256" s="19" t="s">
        <v>110</v>
      </c>
      <c r="F256" s="4">
        <f>VLOOKUP(D256,[1]VENTILAÇÃO!$B$3:$N$105,13,0)</f>
        <v>2</v>
      </c>
    </row>
    <row r="257" spans="1:6" x14ac:dyDescent="0.25">
      <c r="A257" s="2" t="s">
        <v>550</v>
      </c>
      <c r="B257" s="21"/>
      <c r="C257" s="21"/>
      <c r="D257" s="5" t="s">
        <v>277</v>
      </c>
      <c r="E257" s="19" t="s">
        <v>110</v>
      </c>
      <c r="F257" s="4">
        <f>VLOOKUP(D257,[1]VENTILAÇÃO!$B$3:$N$105,13,0)</f>
        <v>2</v>
      </c>
    </row>
    <row r="258" spans="1:6" x14ac:dyDescent="0.25">
      <c r="A258" s="2" t="s">
        <v>551</v>
      </c>
      <c r="B258" s="21"/>
      <c r="C258" s="21"/>
      <c r="D258" s="5" t="s">
        <v>278</v>
      </c>
      <c r="E258" s="19" t="s">
        <v>110</v>
      </c>
      <c r="F258" s="4">
        <f>VLOOKUP(D258,[1]VENTILAÇÃO!$B$3:$N$105,13,0)</f>
        <v>1</v>
      </c>
    </row>
    <row r="259" spans="1:6" x14ac:dyDescent="0.25">
      <c r="A259" s="2" t="s">
        <v>552</v>
      </c>
      <c r="B259" s="21"/>
      <c r="C259" s="21"/>
      <c r="D259" s="5" t="s">
        <v>279</v>
      </c>
      <c r="E259" s="19" t="s">
        <v>110</v>
      </c>
      <c r="F259" s="4">
        <f>VLOOKUP(D259,[1]VENTILAÇÃO!$B$3:$N$105,13,0)</f>
        <v>6</v>
      </c>
    </row>
    <row r="260" spans="1:6" x14ac:dyDescent="0.25">
      <c r="A260" s="2" t="s">
        <v>553</v>
      </c>
      <c r="B260" s="21"/>
      <c r="C260" s="21"/>
      <c r="D260" s="5" t="s">
        <v>280</v>
      </c>
      <c r="E260" s="19" t="s">
        <v>110</v>
      </c>
      <c r="F260" s="4">
        <f>VLOOKUP(D260,[1]VENTILAÇÃO!$B$3:$N$105,13,0)</f>
        <v>1</v>
      </c>
    </row>
    <row r="261" spans="1:6" x14ac:dyDescent="0.25">
      <c r="A261" s="2" t="s">
        <v>554</v>
      </c>
      <c r="B261" s="21"/>
      <c r="C261" s="21"/>
      <c r="D261" s="5" t="s">
        <v>281</v>
      </c>
      <c r="E261" s="19" t="s">
        <v>110</v>
      </c>
      <c r="F261" s="4">
        <f>VLOOKUP(D261,[1]VENTILAÇÃO!$B$3:$N$105,13,0)</f>
        <v>1</v>
      </c>
    </row>
    <row r="262" spans="1:6" ht="30" x14ac:dyDescent="0.25">
      <c r="A262" s="2" t="s">
        <v>555</v>
      </c>
      <c r="B262" s="21"/>
      <c r="C262" s="21"/>
      <c r="D262" s="5" t="s">
        <v>282</v>
      </c>
      <c r="E262" s="19" t="s">
        <v>110</v>
      </c>
      <c r="F262" s="4">
        <f>VLOOKUP(D262,[1]VENTILAÇÃO!$B$3:$N$105,13,0)</f>
        <v>8</v>
      </c>
    </row>
    <row r="263" spans="1:6" x14ac:dyDescent="0.25">
      <c r="A263" s="2" t="s">
        <v>556</v>
      </c>
      <c r="B263" s="21"/>
      <c r="C263" s="21"/>
      <c r="D263" s="5" t="s">
        <v>283</v>
      </c>
      <c r="E263" s="19" t="s">
        <v>110</v>
      </c>
      <c r="F263" s="4">
        <f>VLOOKUP(D263,[1]VENTILAÇÃO!$B$3:$N$105,13,0)</f>
        <v>1</v>
      </c>
    </row>
    <row r="264" spans="1:6" x14ac:dyDescent="0.25">
      <c r="A264" s="2" t="s">
        <v>557</v>
      </c>
      <c r="B264" s="21"/>
      <c r="C264" s="21"/>
      <c r="D264" s="5" t="s">
        <v>284</v>
      </c>
      <c r="E264" s="19" t="s">
        <v>110</v>
      </c>
      <c r="F264" s="4">
        <f>VLOOKUP(D264,[1]VENTILAÇÃO!$B$3:$N$105,13,0)</f>
        <v>1</v>
      </c>
    </row>
    <row r="265" spans="1:6" x14ac:dyDescent="0.25">
      <c r="A265" s="2" t="s">
        <v>558</v>
      </c>
      <c r="B265" s="21"/>
      <c r="C265" s="21"/>
      <c r="D265" s="5" t="s">
        <v>285</v>
      </c>
      <c r="E265" s="19" t="s">
        <v>110</v>
      </c>
      <c r="F265" s="4">
        <f>VLOOKUP(D265,[1]VENTILAÇÃO!$B$3:$N$105,13,0)</f>
        <v>1</v>
      </c>
    </row>
    <row r="266" spans="1:6" x14ac:dyDescent="0.25">
      <c r="A266" s="2" t="s">
        <v>559</v>
      </c>
      <c r="B266" s="21"/>
      <c r="C266" s="21"/>
      <c r="D266" s="5" t="s">
        <v>286</v>
      </c>
      <c r="E266" s="19" t="s">
        <v>110</v>
      </c>
      <c r="F266" s="4">
        <f>VLOOKUP(D266,[1]VENTILAÇÃO!$B$3:$N$105,13,0)</f>
        <v>1</v>
      </c>
    </row>
    <row r="267" spans="1:6" x14ac:dyDescent="0.25">
      <c r="A267" s="2" t="s">
        <v>560</v>
      </c>
      <c r="B267" s="21"/>
      <c r="C267" s="21"/>
      <c r="D267" s="5" t="s">
        <v>287</v>
      </c>
      <c r="E267" s="19" t="s">
        <v>110</v>
      </c>
      <c r="F267" s="4">
        <f>VLOOKUP(D267,[1]VENTILAÇÃO!$B$3:$N$105,13,0)</f>
        <v>3</v>
      </c>
    </row>
    <row r="268" spans="1:6" x14ac:dyDescent="0.25">
      <c r="A268" s="11" t="s">
        <v>561</v>
      </c>
      <c r="B268" s="35" t="s">
        <v>377</v>
      </c>
      <c r="C268" s="34"/>
      <c r="D268" s="34"/>
      <c r="E268" s="11"/>
      <c r="F268" s="11"/>
    </row>
    <row r="269" spans="1:6" x14ac:dyDescent="0.25">
      <c r="A269" s="2" t="s">
        <v>562</v>
      </c>
      <c r="B269" s="21"/>
      <c r="C269" s="21"/>
      <c r="D269" s="5" t="s">
        <v>578</v>
      </c>
      <c r="E269" s="19" t="s">
        <v>110</v>
      </c>
      <c r="F269" s="4">
        <f>VLOOKUP(D269,[1]VENTILAÇÃO!$B$3:$N$105,13,0)</f>
        <v>3</v>
      </c>
    </row>
    <row r="270" spans="1:6" x14ac:dyDescent="0.25">
      <c r="A270" s="2"/>
      <c r="B270" s="21"/>
      <c r="C270" s="21"/>
      <c r="D270" s="5" t="s">
        <v>568</v>
      </c>
      <c r="E270" s="19" t="s">
        <v>251</v>
      </c>
      <c r="F270" s="4">
        <v>1</v>
      </c>
    </row>
    <row r="271" spans="1:6" x14ac:dyDescent="0.25">
      <c r="A271" s="11" t="s">
        <v>563</v>
      </c>
      <c r="B271" s="35" t="s">
        <v>351</v>
      </c>
      <c r="C271" s="34"/>
      <c r="D271" s="34"/>
      <c r="E271" s="11"/>
      <c r="F271" s="11"/>
    </row>
    <row r="272" spans="1:6" x14ac:dyDescent="0.25">
      <c r="A272" s="2" t="s">
        <v>564</v>
      </c>
      <c r="B272" s="21"/>
      <c r="C272" s="21"/>
      <c r="D272" s="5" t="s">
        <v>352</v>
      </c>
      <c r="E272" s="19" t="s">
        <v>110</v>
      </c>
      <c r="F272" s="4">
        <f>VLOOKUP(D272,[1]VENTILAÇÃO!$B$3:$N$105,13,0)</f>
        <v>82</v>
      </c>
    </row>
    <row r="273" spans="1:6" x14ac:dyDescent="0.25">
      <c r="A273" s="2" t="s">
        <v>565</v>
      </c>
      <c r="B273" s="21"/>
      <c r="C273" s="21"/>
      <c r="D273" s="5" t="s">
        <v>353</v>
      </c>
      <c r="E273" s="19" t="s">
        <v>251</v>
      </c>
      <c r="F273" s="4">
        <f>VLOOKUP(D273,[1]VENTILAÇÃO!$B$3:$N$105,13,0)</f>
        <v>1</v>
      </c>
    </row>
    <row r="274" spans="1:6" x14ac:dyDescent="0.25">
      <c r="A274" s="2" t="s">
        <v>566</v>
      </c>
      <c r="B274" s="21"/>
      <c r="C274" s="21"/>
      <c r="D274" s="5" t="s">
        <v>354</v>
      </c>
      <c r="E274" s="19" t="s">
        <v>110</v>
      </c>
      <c r="F274" s="4">
        <f>VLOOKUP(D274,[1]VENTILAÇÃO!$B$3:$N$105,13,0)</f>
        <v>5</v>
      </c>
    </row>
    <row r="275" spans="1:6" x14ac:dyDescent="0.25">
      <c r="A275" s="11" t="s">
        <v>571</v>
      </c>
      <c r="B275" s="35" t="s">
        <v>567</v>
      </c>
      <c r="C275" s="34"/>
      <c r="D275" s="34"/>
      <c r="E275" s="2"/>
      <c r="F275" s="4"/>
    </row>
    <row r="276" spans="1:6" x14ac:dyDescent="0.25">
      <c r="A276" s="2" t="s">
        <v>572</v>
      </c>
      <c r="B276" s="20"/>
      <c r="C276" s="20"/>
      <c r="D276" s="23" t="s">
        <v>576</v>
      </c>
      <c r="E276" s="2" t="s">
        <v>110</v>
      </c>
      <c r="F276" s="4">
        <v>1</v>
      </c>
    </row>
    <row r="277" spans="1:6" x14ac:dyDescent="0.25">
      <c r="A277" s="2" t="s">
        <v>573</v>
      </c>
      <c r="B277" s="20"/>
      <c r="C277" s="20"/>
      <c r="D277" s="23" t="s">
        <v>577</v>
      </c>
      <c r="E277" s="2" t="s">
        <v>110</v>
      </c>
      <c r="F277" s="4">
        <v>9</v>
      </c>
    </row>
    <row r="278" spans="1:6" x14ac:dyDescent="0.25">
      <c r="A278" s="2" t="s">
        <v>574</v>
      </c>
      <c r="B278" s="20"/>
      <c r="C278" s="20"/>
      <c r="D278" s="23" t="s">
        <v>569</v>
      </c>
      <c r="E278" s="2" t="s">
        <v>251</v>
      </c>
      <c r="F278" s="4">
        <v>1</v>
      </c>
    </row>
    <row r="279" spans="1:6" x14ac:dyDescent="0.25">
      <c r="A279" s="2" t="s">
        <v>575</v>
      </c>
      <c r="B279" s="20"/>
      <c r="C279" s="20"/>
      <c r="D279" s="23" t="s">
        <v>570</v>
      </c>
      <c r="E279" s="2" t="s">
        <v>251</v>
      </c>
      <c r="F279" s="4">
        <v>1</v>
      </c>
    </row>
    <row r="280" spans="1:6" x14ac:dyDescent="0.25">
      <c r="A280" s="11"/>
      <c r="B280" s="20"/>
      <c r="C280" s="20"/>
      <c r="D280" s="23" t="s">
        <v>584</v>
      </c>
      <c r="E280" s="2" t="s">
        <v>251</v>
      </c>
      <c r="F280" s="4">
        <v>1</v>
      </c>
    </row>
    <row r="281" spans="1:6" x14ac:dyDescent="0.25">
      <c r="A281" s="16">
        <v>5</v>
      </c>
      <c r="B281" s="31" t="s">
        <v>80</v>
      </c>
      <c r="C281" s="31"/>
      <c r="D281" s="31"/>
      <c r="E281" s="16"/>
      <c r="F281" s="16"/>
    </row>
    <row r="282" spans="1:6" x14ac:dyDescent="0.25">
      <c r="A282" s="2" t="s">
        <v>84</v>
      </c>
      <c r="B282" s="3"/>
      <c r="C282" s="3"/>
      <c r="D282" s="5" t="s">
        <v>579</v>
      </c>
      <c r="E282" s="2" t="s">
        <v>19</v>
      </c>
      <c r="F282" s="4">
        <v>1</v>
      </c>
    </row>
    <row r="283" spans="1:6" x14ac:dyDescent="0.25">
      <c r="A283" s="2" t="s">
        <v>85</v>
      </c>
      <c r="B283" s="3"/>
      <c r="C283" s="3"/>
      <c r="D283" s="5" t="s">
        <v>81</v>
      </c>
      <c r="E283" s="2" t="s">
        <v>19</v>
      </c>
      <c r="F283" s="4">
        <v>1</v>
      </c>
    </row>
    <row r="284" spans="1:6" x14ac:dyDescent="0.25">
      <c r="A284" s="2" t="s">
        <v>86</v>
      </c>
      <c r="B284" s="3"/>
      <c r="C284" s="3"/>
      <c r="D284" s="5" t="s">
        <v>93</v>
      </c>
      <c r="E284" s="2" t="s">
        <v>19</v>
      </c>
      <c r="F284" s="4">
        <v>1</v>
      </c>
    </row>
    <row r="285" spans="1:6" x14ac:dyDescent="0.25">
      <c r="A285" s="2" t="s">
        <v>87</v>
      </c>
      <c r="B285" s="3"/>
      <c r="C285" s="3"/>
      <c r="D285" s="5" t="s">
        <v>82</v>
      </c>
      <c r="E285" s="2" t="s">
        <v>19</v>
      </c>
      <c r="F285" s="4">
        <v>1</v>
      </c>
    </row>
    <row r="286" spans="1:6" x14ac:dyDescent="0.25">
      <c r="A286" s="2" t="s">
        <v>88</v>
      </c>
      <c r="B286" s="3"/>
      <c r="C286" s="3"/>
      <c r="D286" s="5" t="s">
        <v>83</v>
      </c>
      <c r="E286" s="2" t="s">
        <v>19</v>
      </c>
      <c r="F286" s="4">
        <v>1</v>
      </c>
    </row>
  </sheetData>
  <conditionalFormatting sqref="D233:D267">
    <cfRule type="duplicateValues" dxfId="6" priority="4"/>
  </conditionalFormatting>
  <conditionalFormatting sqref="D71:D82">
    <cfRule type="duplicateValues" dxfId="5" priority="3"/>
  </conditionalFormatting>
  <conditionalFormatting sqref="F44">
    <cfRule type="cellIs" dxfId="4" priority="2" operator="equal">
      <formula>0</formula>
    </cfRule>
  </conditionalFormatting>
  <conditionalFormatting sqref="D34:D51">
    <cfRule type="duplicateValues" dxfId="3" priority="1"/>
  </conditionalFormatting>
  <conditionalFormatting sqref="D275:D280">
    <cfRule type="duplicateValues" dxfId="2" priority="5"/>
  </conditionalFormatting>
  <conditionalFormatting sqref="D271 D1:D33 D53:D268 D281:D286">
    <cfRule type="duplicateValues" dxfId="1" priority="6"/>
  </conditionalFormatting>
  <conditionalFormatting sqref="D272:D274">
    <cfRule type="duplicateValues" dxfId="0" priority="7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3318AE465E7C4490679F3140891DF0" ma:contentTypeVersion="1" ma:contentTypeDescription="Crie um novo documento." ma:contentTypeScope="" ma:versionID="912e8683d38ebbb2630737b09b79b08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2a42ba22b3d3c36d4220d3cf34f11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Data de Início de Agendamento é uma coluna de site criada pelo recurso de Publicação. Ela é usada para especificar a data e hora em que essa página aparecerá pela primeira vez aos visitantes do site.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Data Final de Agendamento é uma coluna de site criada pelo recurso de Publicação. Ela é usada para especificar a data e a hora em que essa página não será mais exibida aos visitantes do site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CEAEC6-501A-47FC-8C1B-E3D8114A580B}"/>
</file>

<file path=customXml/itemProps2.xml><?xml version="1.0" encoding="utf-8"?>
<ds:datastoreItem xmlns:ds="http://schemas.openxmlformats.org/officeDocument/2006/customXml" ds:itemID="{5CDD557B-A40C-4647-9620-B419ACF45AB5}"/>
</file>

<file path=customXml/itemProps3.xml><?xml version="1.0" encoding="utf-8"?>
<ds:datastoreItem xmlns:ds="http://schemas.openxmlformats.org/officeDocument/2006/customXml" ds:itemID="{2E02F59A-6B43-42F1-9E9E-A703DC47A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</vt:lpstr>
      <vt:lpstr>BDI</vt:lpstr>
      <vt:lpstr>Planilha1</vt:lpstr>
      <vt:lpstr>PLANILHA!Area_de_impressao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Henrique Pinto Vieira - 6423</dc:creator>
  <cp:lastModifiedBy>Divino Ferreira Jacques - 7147</cp:lastModifiedBy>
  <cp:lastPrinted>2023-03-14T13:49:44Z</cp:lastPrinted>
  <dcterms:created xsi:type="dcterms:W3CDTF">2022-12-20T17:17:04Z</dcterms:created>
  <dcterms:modified xsi:type="dcterms:W3CDTF">2023-03-14T14:24:32Z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0x010100213318AE465E7C4490679F3140891DF0</vt:lpwstr>
  </property>
  <property fmtid="{D5CDD505-2E9C-101B-9397-08002B2CF9AE}" pid="3" name="MediaServiceImageTags">
    <vt:lpwstr/>
  </property>
</Properties>
</file>